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Z:\GlobalAgrimar\ATUALIZACAO_2025\FICHEIROS\Sementes_Plant_Forrag\"/>
    </mc:Choice>
  </mc:AlternateContent>
  <xr:revisionPtr revIDLastSave="0" documentId="13_ncr:1_{3CF22A28-8CA4-46AF-91CE-04709CC9D0F6}" xr6:coauthVersionLast="47" xr6:coauthVersionMax="47" xr10:uidLastSave="{00000000-0000-0000-0000-000000000000}"/>
  <bookViews>
    <workbookView xWindow="-120" yWindow="-120" windowWidth="29040" windowHeight="15720" tabRatio="678" xr2:uid="{00000000-000D-0000-FFFF-FFFF00000000}"/>
  </bookViews>
  <sheets>
    <sheet name="ÍNDICE" sheetId="1" r:id="rId1"/>
    <sheet name="1" sheetId="2" r:id="rId2"/>
    <sheet name="2" sheetId="3" r:id="rId3"/>
    <sheet name="3" sheetId="4" r:id="rId4"/>
    <sheet name="4" sheetId="5" r:id="rId5"/>
    <sheet name="5" sheetId="10" r:id="rId6"/>
  </sheets>
  <definedNames>
    <definedName name="_xlnm.Print_Area" localSheetId="1">'1'!$B$1:$H$50</definedName>
    <definedName name="_xlnm.Print_Area" localSheetId="2">'2'!$B$1:$C$19</definedName>
    <definedName name="_xlnm.Print_Area" localSheetId="3">'3'!$B$1:$F$21</definedName>
    <definedName name="_xlnm.Print_Area" localSheetId="4">'4'!$B$1:$P$31</definedName>
    <definedName name="_xlnm.Print_Area" localSheetId="5">'5'!$B$1:$P$27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5" l="1"/>
  <c r="S10" i="5"/>
  <c r="L31" i="5"/>
  <c r="K31" i="5"/>
  <c r="H27" i="10"/>
  <c r="G27" i="10"/>
  <c r="H14" i="10"/>
  <c r="G14" i="10"/>
  <c r="G14" i="5"/>
  <c r="C14" i="5"/>
  <c r="C14" i="10"/>
  <c r="N20" i="4"/>
  <c r="N17" i="4"/>
  <c r="N14" i="4"/>
  <c r="N11" i="4"/>
  <c r="N8" i="4"/>
  <c r="N5" i="4"/>
  <c r="M17" i="3"/>
  <c r="M16" i="3"/>
  <c r="M15" i="3"/>
  <c r="M14" i="3"/>
  <c r="M13" i="3"/>
  <c r="M12" i="3"/>
  <c r="M11" i="3"/>
  <c r="M9" i="3"/>
  <c r="M8" i="3"/>
  <c r="M7" i="3"/>
  <c r="M6" i="3"/>
  <c r="M5" i="3"/>
  <c r="M4" i="3"/>
  <c r="M3" i="3"/>
  <c r="N50" i="2"/>
  <c r="N47" i="2"/>
  <c r="N44" i="2"/>
  <c r="N41" i="2"/>
  <c r="N38" i="2"/>
  <c r="N35" i="2"/>
  <c r="N32" i="2"/>
  <c r="N29" i="2"/>
  <c r="N26" i="2"/>
  <c r="N23" i="2"/>
  <c r="N20" i="2"/>
  <c r="N17" i="2"/>
  <c r="N14" i="2"/>
  <c r="N11" i="2"/>
  <c r="N8" i="2"/>
  <c r="N5" i="2"/>
  <c r="D26" i="10"/>
  <c r="C26" i="10"/>
  <c r="D14" i="5"/>
  <c r="M20" i="4"/>
  <c r="M17" i="4"/>
  <c r="M14" i="4"/>
  <c r="M11" i="4"/>
  <c r="M8" i="4"/>
  <c r="M5" i="4"/>
  <c r="L17" i="3"/>
  <c r="L16" i="3"/>
  <c r="L15" i="3"/>
  <c r="L14" i="3"/>
  <c r="L13" i="3"/>
  <c r="L12" i="3"/>
  <c r="L11" i="3"/>
  <c r="L9" i="3"/>
  <c r="L8" i="3"/>
  <c r="L7" i="3"/>
  <c r="L6" i="3"/>
  <c r="L5" i="3"/>
  <c r="L4" i="3"/>
  <c r="L3" i="3"/>
  <c r="M50" i="2"/>
  <c r="M47" i="2"/>
  <c r="M44" i="2"/>
  <c r="M41" i="2"/>
  <c r="M38" i="2"/>
  <c r="M35" i="2"/>
  <c r="M32" i="2"/>
  <c r="M29" i="2"/>
  <c r="M26" i="2"/>
  <c r="M23" i="2"/>
  <c r="M20" i="2"/>
  <c r="M17" i="2"/>
  <c r="M14" i="2"/>
  <c r="M11" i="2"/>
  <c r="M8" i="2"/>
  <c r="M5" i="2"/>
  <c r="K10" i="3"/>
  <c r="L23" i="2"/>
  <c r="L20" i="4"/>
  <c r="L17" i="4"/>
  <c r="L14" i="4"/>
  <c r="L11" i="4"/>
  <c r="L8" i="4"/>
  <c r="L5" i="4"/>
  <c r="K17" i="3"/>
  <c r="K16" i="3"/>
  <c r="K15" i="3"/>
  <c r="K14" i="3"/>
  <c r="K13" i="3"/>
  <c r="K12" i="3"/>
  <c r="K11" i="3"/>
  <c r="K9" i="3"/>
  <c r="K8" i="3"/>
  <c r="K7" i="3"/>
  <c r="K6" i="3"/>
  <c r="K5" i="3"/>
  <c r="K4" i="3"/>
  <c r="K3" i="3"/>
  <c r="L50" i="2"/>
  <c r="L47" i="2"/>
  <c r="L44" i="2"/>
  <c r="L41" i="2"/>
  <c r="L38" i="2"/>
  <c r="L35" i="2"/>
  <c r="L32" i="2"/>
  <c r="L29" i="2"/>
  <c r="L26" i="2"/>
  <c r="L20" i="2"/>
  <c r="L17" i="2"/>
  <c r="L14" i="2"/>
  <c r="L11" i="2"/>
  <c r="L8" i="2"/>
  <c r="L5" i="2"/>
  <c r="K27" i="10"/>
  <c r="L27" i="10"/>
  <c r="G31" i="5"/>
  <c r="O14" i="10"/>
  <c r="K14" i="5"/>
  <c r="K20" i="4"/>
  <c r="J20" i="4"/>
  <c r="K17" i="4"/>
  <c r="J17" i="4"/>
  <c r="K14" i="4"/>
  <c r="J14" i="4"/>
  <c r="K11" i="4"/>
  <c r="J11" i="4"/>
  <c r="K8" i="4"/>
  <c r="J8" i="4"/>
  <c r="K5" i="4"/>
  <c r="J5" i="4"/>
  <c r="J12" i="3"/>
  <c r="G47" i="2"/>
  <c r="K50" i="2"/>
  <c r="J50" i="2"/>
  <c r="K47" i="2"/>
  <c r="J47" i="2"/>
  <c r="K44" i="2"/>
  <c r="J44" i="2"/>
  <c r="K41" i="2"/>
  <c r="J41" i="2"/>
  <c r="K38" i="2"/>
  <c r="J38" i="2"/>
  <c r="K35" i="2"/>
  <c r="J35" i="2"/>
  <c r="K32" i="2"/>
  <c r="J32" i="2"/>
  <c r="K29" i="2"/>
  <c r="J29" i="2"/>
  <c r="K26" i="2"/>
  <c r="J26" i="2"/>
  <c r="K23" i="2"/>
  <c r="J23" i="2"/>
  <c r="K20" i="2"/>
  <c r="J20" i="2"/>
  <c r="K17" i="2"/>
  <c r="J17" i="2"/>
  <c r="K14" i="2"/>
  <c r="J14" i="2"/>
  <c r="K11" i="2"/>
  <c r="J11" i="2"/>
  <c r="K8" i="2"/>
  <c r="J8" i="2"/>
  <c r="K5" i="2"/>
  <c r="J5" i="2"/>
  <c r="J17" i="3"/>
  <c r="I17" i="3"/>
  <c r="J16" i="3"/>
  <c r="I16" i="3"/>
  <c r="J15" i="3"/>
  <c r="I15" i="3"/>
  <c r="J14" i="3"/>
  <c r="I14" i="3"/>
  <c r="J13" i="3"/>
  <c r="I13" i="3"/>
  <c r="I12" i="3"/>
  <c r="J11" i="3"/>
  <c r="I11" i="3"/>
  <c r="J9" i="3"/>
  <c r="I9" i="3"/>
  <c r="J8" i="3"/>
  <c r="I8" i="3"/>
  <c r="J7" i="3"/>
  <c r="I7" i="3"/>
  <c r="J6" i="3"/>
  <c r="I6" i="3"/>
  <c r="J5" i="3"/>
  <c r="I5" i="3"/>
  <c r="J4" i="3"/>
  <c r="I4" i="3"/>
  <c r="J3" i="3"/>
  <c r="I3" i="3"/>
  <c r="C31" i="5"/>
  <c r="I20" i="4"/>
  <c r="I17" i="4"/>
  <c r="I14" i="4"/>
  <c r="I11" i="4"/>
  <c r="I8" i="4"/>
  <c r="I5" i="4"/>
  <c r="H17" i="3"/>
  <c r="H16" i="3"/>
  <c r="H15" i="3"/>
  <c r="H14" i="3"/>
  <c r="H13" i="3"/>
  <c r="H12" i="3"/>
  <c r="H11" i="3"/>
  <c r="H9" i="3"/>
  <c r="H8" i="3"/>
  <c r="H7" i="3"/>
  <c r="H6" i="3"/>
  <c r="H5" i="3"/>
  <c r="H4" i="3"/>
  <c r="H3" i="3"/>
  <c r="I50" i="2"/>
  <c r="I47" i="2"/>
  <c r="I44" i="2"/>
  <c r="I41" i="2"/>
  <c r="I38" i="2"/>
  <c r="I35" i="2"/>
  <c r="I32" i="2"/>
  <c r="I29" i="2"/>
  <c r="I26" i="2"/>
  <c r="I23" i="2"/>
  <c r="I20" i="2"/>
  <c r="I17" i="2"/>
  <c r="I14" i="2"/>
  <c r="I11" i="2"/>
  <c r="I8" i="2"/>
  <c r="I5" i="2"/>
  <c r="L14" i="10"/>
  <c r="K14" i="10"/>
  <c r="G5" i="4"/>
  <c r="H20" i="4"/>
  <c r="H17" i="4"/>
  <c r="H14" i="4"/>
  <c r="H11" i="4"/>
  <c r="H8" i="4"/>
  <c r="H5" i="4"/>
  <c r="G17" i="3"/>
  <c r="G16" i="3"/>
  <c r="G15" i="3"/>
  <c r="G14" i="3"/>
  <c r="G13" i="3"/>
  <c r="G12" i="3"/>
  <c r="G11" i="3"/>
  <c r="G9" i="3"/>
  <c r="G8" i="3"/>
  <c r="G7" i="3"/>
  <c r="G6" i="3"/>
  <c r="G5" i="3"/>
  <c r="G4" i="3"/>
  <c r="G3" i="3"/>
  <c r="F5" i="2"/>
  <c r="H50" i="2"/>
  <c r="H47" i="2"/>
  <c r="H44" i="2"/>
  <c r="H41" i="2"/>
  <c r="H38" i="2"/>
  <c r="H35" i="2"/>
  <c r="H32" i="2"/>
  <c r="H29" i="2"/>
  <c r="H26" i="2"/>
  <c r="H23" i="2"/>
  <c r="H20" i="2"/>
  <c r="H17" i="2"/>
  <c r="H14" i="2"/>
  <c r="H11" i="2"/>
  <c r="H8" i="2"/>
  <c r="H5" i="2"/>
  <c r="G20" i="4"/>
  <c r="G17" i="4"/>
  <c r="G14" i="4"/>
  <c r="G11" i="4"/>
  <c r="G8" i="4"/>
  <c r="F17" i="3"/>
  <c r="F16" i="3"/>
  <c r="F15" i="3"/>
  <c r="F14" i="3"/>
  <c r="F13" i="3"/>
  <c r="F12" i="3"/>
  <c r="F11" i="3"/>
  <c r="F9" i="3"/>
  <c r="F8" i="3"/>
  <c r="F7" i="3"/>
  <c r="F6" i="3"/>
  <c r="F5" i="3"/>
  <c r="F4" i="3"/>
  <c r="F3" i="3"/>
  <c r="G50" i="2"/>
  <c r="G44" i="2"/>
  <c r="G41" i="2"/>
  <c r="G38" i="2"/>
  <c r="G35" i="2"/>
  <c r="G32" i="2"/>
  <c r="G29" i="2"/>
  <c r="G26" i="2"/>
  <c r="G23" i="2"/>
  <c r="G20" i="2"/>
  <c r="G17" i="2"/>
  <c r="G14" i="2"/>
  <c r="G11" i="2"/>
  <c r="G8" i="2"/>
  <c r="G5" i="2"/>
  <c r="F20" i="4"/>
  <c r="F17" i="4"/>
  <c r="F14" i="4"/>
  <c r="F11" i="4"/>
  <c r="F8" i="4"/>
  <c r="F5" i="4"/>
  <c r="E17" i="3"/>
  <c r="E16" i="3"/>
  <c r="E15" i="3"/>
  <c r="E14" i="3"/>
  <c r="E13" i="3"/>
  <c r="E12" i="3"/>
  <c r="E11" i="3"/>
  <c r="E9" i="3"/>
  <c r="E8" i="3"/>
  <c r="E7" i="3"/>
  <c r="E6" i="3"/>
  <c r="E5" i="3"/>
  <c r="E4" i="3"/>
  <c r="E3" i="3"/>
  <c r="F50" i="2"/>
  <c r="F47" i="2"/>
  <c r="F44" i="2"/>
  <c r="F41" i="2"/>
  <c r="F38" i="2"/>
  <c r="F35" i="2"/>
  <c r="F32" i="2"/>
  <c r="F29" i="2"/>
  <c r="F26" i="2"/>
  <c r="F23" i="2"/>
  <c r="F20" i="2"/>
  <c r="F17" i="2"/>
  <c r="F14" i="2"/>
  <c r="F11" i="2"/>
  <c r="F8" i="2"/>
  <c r="P27" i="10"/>
  <c r="O27" i="10"/>
  <c r="P14" i="10"/>
  <c r="D14" i="10"/>
  <c r="P31" i="5"/>
  <c r="O31" i="5"/>
  <c r="H31" i="5"/>
  <c r="D31" i="5"/>
  <c r="O14" i="5"/>
  <c r="P14" i="5"/>
  <c r="L14" i="5"/>
  <c r="H14" i="5"/>
  <c r="E14" i="4"/>
  <c r="D17" i="3"/>
  <c r="D16" i="3"/>
  <c r="D15" i="3"/>
  <c r="D14" i="3"/>
  <c r="D13" i="3"/>
  <c r="D12" i="3"/>
  <c r="D11" i="3"/>
  <c r="D10" i="3"/>
  <c r="D9" i="3"/>
  <c r="D8" i="3"/>
  <c r="D7" i="3"/>
  <c r="E20" i="2"/>
  <c r="E50" i="2"/>
  <c r="E47" i="2"/>
  <c r="E44" i="2"/>
  <c r="E41" i="2"/>
  <c r="E38" i="2"/>
  <c r="E35" i="2"/>
  <c r="E32" i="2"/>
  <c r="E29" i="2"/>
  <c r="E26" i="2"/>
  <c r="E23" i="2"/>
  <c r="E20" i="4"/>
  <c r="E17" i="4"/>
  <c r="E11" i="4"/>
  <c r="E8" i="4"/>
  <c r="E5" i="4"/>
  <c r="D6" i="3"/>
  <c r="D5" i="3"/>
  <c r="D4" i="3"/>
  <c r="D3" i="3"/>
  <c r="E17" i="2"/>
  <c r="E14" i="2"/>
  <c r="E11" i="2"/>
  <c r="E8" i="2"/>
  <c r="E5" i="2"/>
</calcChain>
</file>

<file path=xl/sharedStrings.xml><?xml version="1.0" encoding="utf-8"?>
<sst xmlns="http://schemas.openxmlformats.org/spreadsheetml/2006/main" count="299" uniqueCount="75">
  <si>
    <t>1. Comércio Internacional</t>
  </si>
  <si>
    <t>2. Preços Médios de Importação e Exportação</t>
  </si>
  <si>
    <t>4. Principais Destinos das Saídas</t>
  </si>
  <si>
    <t>Produto</t>
  </si>
  <si>
    <t>Unidade</t>
  </si>
  <si>
    <t>Fluxo</t>
  </si>
  <si>
    <t>Entradas</t>
  </si>
  <si>
    <t>Saídas</t>
  </si>
  <si>
    <t>Saldo</t>
  </si>
  <si>
    <t>Voltar ao índice</t>
  </si>
  <si>
    <t>PT</t>
  </si>
  <si>
    <t>Total</t>
  </si>
  <si>
    <t>Espanha</t>
  </si>
  <si>
    <t>Angola</t>
  </si>
  <si>
    <t>Países Baixos</t>
  </si>
  <si>
    <t>Itália</t>
  </si>
  <si>
    <t>França</t>
  </si>
  <si>
    <t>Bélgica</t>
  </si>
  <si>
    <t>Moçambique</t>
  </si>
  <si>
    <t>Alemanha</t>
  </si>
  <si>
    <t>Outros países</t>
  </si>
  <si>
    <t>Estados Unidos</t>
  </si>
  <si>
    <t>Preço Médio de Importação</t>
  </si>
  <si>
    <t>Preço Médio de Exportação</t>
  </si>
  <si>
    <t>Fonte:</t>
  </si>
  <si>
    <t>3. Destinos das Saídas - UE/Países Terceiros</t>
  </si>
  <si>
    <t>UE</t>
  </si>
  <si>
    <t>5. Principais Origens das Entradas</t>
  </si>
  <si>
    <t>Nova Zelândia</t>
  </si>
  <si>
    <t>SEMENTES DE PLANTAS FORRAGEIRAS</t>
  </si>
  <si>
    <t>Códigos NC: 12092</t>
  </si>
  <si>
    <t xml:space="preserve">Sementes de Plantas Forrageiras - Comércio Internacional </t>
  </si>
  <si>
    <t>Sementes de Luzerna (alfafa)</t>
  </si>
  <si>
    <t>Sementes de pasto dos Prados de Kentucky</t>
  </si>
  <si>
    <t>Sementes de Fléolo dos prados, Ervilhaca, etc</t>
  </si>
  <si>
    <t>Sementes de Tremoço</t>
  </si>
  <si>
    <t>Sementes de Beterraba Forrageira</t>
  </si>
  <si>
    <t xml:space="preserve">Sementes de Festuca </t>
  </si>
  <si>
    <t>Sementes de Azevém</t>
  </si>
  <si>
    <t xml:space="preserve">Sementes de Trevo </t>
  </si>
  <si>
    <t>Sementes de Plantas Forrageiras - Preços Médios de Importação e Exportação (EUR/Kg)</t>
  </si>
  <si>
    <t>Sementes de Plantas Forrageiras - Destinos das Saídas - UE e Países Terceiros (PT)</t>
  </si>
  <si>
    <t>1. Sementes de Luzerna (alfafa)</t>
  </si>
  <si>
    <t xml:space="preserve">2. Sementes de Trevo </t>
  </si>
  <si>
    <t>3. Sementes de Festuca</t>
  </si>
  <si>
    <t>5. Sementes de Azevém</t>
  </si>
  <si>
    <t>7. Sementes de Tremoço</t>
  </si>
  <si>
    <t>8. Sementes de Beterraba Forrageira</t>
  </si>
  <si>
    <t>Austrália</t>
  </si>
  <si>
    <r>
      <t>Quantidade</t>
    </r>
    <r>
      <rPr>
        <sz val="10"/>
        <color indexed="60"/>
        <rFont val="Arial"/>
        <family val="2"/>
      </rPr>
      <t xml:space="preserve"> 
(Kg)</t>
    </r>
  </si>
  <si>
    <r>
      <t xml:space="preserve">Valor 
</t>
    </r>
    <r>
      <rPr>
        <sz val="10"/>
        <color indexed="60"/>
        <rFont val="Arial"/>
        <family val="2"/>
      </rPr>
      <t>(EUR)</t>
    </r>
  </si>
  <si>
    <t>Kg</t>
  </si>
  <si>
    <r>
      <rPr>
        <b/>
        <sz val="12"/>
        <color indexed="56"/>
        <rFont val="Arial"/>
        <family val="2"/>
      </rPr>
      <t xml:space="preserve">6. </t>
    </r>
    <r>
      <rPr>
        <b/>
        <sz val="10"/>
        <color indexed="56"/>
        <rFont val="Arial"/>
        <family val="2"/>
      </rPr>
      <t>Sementes de Fléolo dos prados, Ervilhaca, etc</t>
    </r>
  </si>
  <si>
    <r>
      <t xml:space="preserve">4. </t>
    </r>
    <r>
      <rPr>
        <b/>
        <sz val="11"/>
        <color indexed="56"/>
        <rFont val="Arial"/>
        <family val="2"/>
      </rPr>
      <t>Sementes de pasto dos Prados de Kentucky</t>
    </r>
  </si>
  <si>
    <t>Cabo Verde</t>
  </si>
  <si>
    <t>São Bartolomeu</t>
  </si>
  <si>
    <t>Suíça</t>
  </si>
  <si>
    <t>Chile</t>
  </si>
  <si>
    <r>
      <t xml:space="preserve">Quantidade
</t>
    </r>
    <r>
      <rPr>
        <sz val="10"/>
        <color rgb="FF808000"/>
        <rFont val="Arial"/>
        <family val="2"/>
      </rPr>
      <t>(tonelada)</t>
    </r>
  </si>
  <si>
    <r>
      <t xml:space="preserve">Valor
</t>
    </r>
    <r>
      <rPr>
        <sz val="10"/>
        <color rgb="FF808000"/>
        <rFont val="Arial"/>
        <family val="2"/>
      </rPr>
      <t>(1000 EUR)</t>
    </r>
  </si>
  <si>
    <r>
      <t>Quantidade</t>
    </r>
    <r>
      <rPr>
        <sz val="10"/>
        <color rgb="FF808000"/>
        <rFont val="Arial"/>
        <family val="2"/>
      </rPr>
      <t xml:space="preserve">
(tonelada)</t>
    </r>
  </si>
  <si>
    <t>Polónia</t>
  </si>
  <si>
    <t>Uruguai</t>
  </si>
  <si>
    <t>Checa, República</t>
  </si>
  <si>
    <t>atualizado em: nov/2025</t>
  </si>
  <si>
    <r>
      <t>Sementes de Plantas Forrageiras - Principais destinos das Saídas em 2024</t>
    </r>
    <r>
      <rPr>
        <sz val="11"/>
        <color indexed="56"/>
        <rFont val="Arial"/>
        <family val="2"/>
      </rPr>
      <t xml:space="preserve"> </t>
    </r>
  </si>
  <si>
    <r>
      <t>Sementes de Plantas Forrageiras - Principais origens das Entradas em 2024</t>
    </r>
    <r>
      <rPr>
        <sz val="11"/>
        <color indexed="56"/>
        <rFont val="Arial"/>
        <family val="2"/>
      </rPr>
      <t xml:space="preserve"> </t>
    </r>
  </si>
  <si>
    <t>Reino Unido (não inc. Irlanda do Norte)</t>
  </si>
  <si>
    <t>Áustria</t>
  </si>
  <si>
    <t>Hungria</t>
  </si>
  <si>
    <t>Brasil</t>
  </si>
  <si>
    <t>Canadá</t>
  </si>
  <si>
    <t>Cuba</t>
  </si>
  <si>
    <t>Guiné-Bissau</t>
  </si>
  <si>
    <r>
      <t>Reino Unido</t>
    </r>
    <r>
      <rPr>
        <sz val="10"/>
        <color rgb="FF996633"/>
        <rFont val="Arial"/>
        <family val="2"/>
      </rPr>
      <t xml:space="preserve"> (não inc. Irlanda Norte)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</si>
</sst>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00"/>
    <numFmt numFmtId="167" formatCode="_-* #,##0\ _€_-;\-* #,##0\ _€_-;_-* &quot;-&quot;??\ _€_-;_-@_-"/>
  </numFmts>
  <fonts count="23" x14ac:knownFonts="1">
    <font>
      <sz val="10"/>
      <name val="Arial"/>
      <family val="2"/>
    </font>
    <font>
      <b/>
      <sz val="10"/>
      <color indexed="60"/>
      <name val="Arial"/>
      <family val="2"/>
    </font>
    <font>
      <sz val="10"/>
      <color indexed="25"/>
      <name val="Arial"/>
      <family val="2"/>
    </font>
    <font>
      <u/>
      <sz val="10"/>
      <color indexed="12"/>
      <name val="Arial"/>
      <family val="2"/>
    </font>
    <font>
      <b/>
      <sz val="12"/>
      <color indexed="56"/>
      <name val="Arial"/>
      <family val="2"/>
    </font>
    <font>
      <b/>
      <sz val="10"/>
      <color indexed="25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color indexed="60"/>
      <name val="Arial"/>
      <family val="2"/>
    </font>
    <font>
      <b/>
      <sz val="14"/>
      <name val="Arial"/>
      <family val="2"/>
    </font>
    <font>
      <b/>
      <sz val="9"/>
      <color indexed="6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indexed="56"/>
      <name val="Arial"/>
      <family val="2"/>
    </font>
    <font>
      <b/>
      <sz val="10"/>
      <color indexed="56"/>
      <name val="Arial"/>
      <family val="2"/>
    </font>
    <font>
      <sz val="9"/>
      <color theme="1"/>
      <name val="Calibri"/>
      <family val="2"/>
      <scheme val="minor"/>
    </font>
    <font>
      <b/>
      <sz val="9"/>
      <color indexed="25"/>
      <name val="Arial"/>
      <family val="2"/>
    </font>
    <font>
      <sz val="11"/>
      <color indexed="56"/>
      <name val="Arial"/>
      <family val="2"/>
    </font>
    <font>
      <b/>
      <sz val="10"/>
      <color rgb="FF808000"/>
      <name val="Arial"/>
      <family val="2"/>
    </font>
    <font>
      <sz val="10"/>
      <color rgb="FF808000"/>
      <name val="Arial"/>
      <family val="2"/>
    </font>
    <font>
      <sz val="10"/>
      <color rgb="FF9966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00808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47"/>
      </bottom>
      <diagonal/>
    </border>
    <border>
      <left/>
      <right/>
      <top style="hair">
        <color indexed="47"/>
      </top>
      <bottom style="hair">
        <color indexed="47"/>
      </bottom>
      <diagonal/>
    </border>
    <border>
      <left/>
      <right/>
      <top style="thin">
        <color indexed="47"/>
      </top>
      <bottom/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/>
      <top/>
      <bottom style="thin">
        <color indexed="47"/>
      </bottom>
      <diagonal/>
    </border>
    <border>
      <left/>
      <right/>
      <top style="hair">
        <color indexed="47"/>
      </top>
      <bottom/>
      <diagonal/>
    </border>
    <border>
      <left/>
      <right/>
      <top style="thin">
        <color theme="9" tint="0.39994506668294322"/>
      </top>
      <bottom/>
      <diagonal/>
    </border>
    <border>
      <left/>
      <right/>
      <top style="thin">
        <color theme="9" tint="0.39994506668294322"/>
      </top>
      <bottom style="hair">
        <color indexed="47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indexed="47"/>
      </bottom>
      <diagonal/>
    </border>
    <border>
      <left/>
      <right/>
      <top style="thin">
        <color indexed="47"/>
      </top>
      <bottom style="thin">
        <color theme="9" tint="0.39994506668294322"/>
      </bottom>
      <diagonal/>
    </border>
  </borders>
  <cellStyleXfs count="6">
    <xf numFmtId="0" fontId="0" fillId="0" borderId="0"/>
    <xf numFmtId="0" fontId="2" fillId="0" borderId="0" applyNumberFormat="0" applyFill="0" applyProtection="0">
      <alignment vertical="center"/>
    </xf>
    <xf numFmtId="0" fontId="3" fillId="0" borderId="0" applyNumberFormat="0" applyFill="0" applyBorder="0" applyAlignment="0" applyProtection="0"/>
    <xf numFmtId="0" fontId="1" fillId="2" borderId="0" applyNumberFormat="0" applyProtection="0">
      <alignment horizontal="center" vertical="center"/>
    </xf>
    <xf numFmtId="0" fontId="12" fillId="0" borderId="0"/>
    <xf numFmtId="164" fontId="12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2" applyNumberFormat="1" applyFill="1" applyBorder="1" applyAlignment="1" applyProtection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2" borderId="0" xfId="3" applyNumberFormat="1" applyProtection="1">
      <alignment horizontal="center" vertical="center"/>
    </xf>
    <xf numFmtId="0" fontId="1" fillId="2" borderId="0" xfId="3" applyNumberFormat="1" applyAlignment="1" applyProtection="1">
      <alignment horizontal="right" vertical="center"/>
    </xf>
    <xf numFmtId="3" fontId="0" fillId="0" borderId="0" xfId="0" applyNumberFormat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2" applyNumberFormat="1" applyFill="1" applyBorder="1" applyAlignment="1" applyProtection="1">
      <alignment horizontal="right"/>
    </xf>
    <xf numFmtId="2" fontId="0" fillId="0" borderId="0" xfId="0" applyNumberFormat="1"/>
    <xf numFmtId="3" fontId="7" fillId="0" borderId="0" xfId="0" applyNumberFormat="1" applyFont="1" applyAlignment="1">
      <alignment vertical="center"/>
    </xf>
    <xf numFmtId="2" fontId="0" fillId="0" borderId="0" xfId="0" applyNumberFormat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8" fillId="2" borderId="0" xfId="3" applyNumberFormat="1" applyFont="1" applyProtection="1">
      <alignment horizontal="center" vertical="center"/>
    </xf>
    <xf numFmtId="0" fontId="9" fillId="0" borderId="0" xfId="0" applyFont="1" applyAlignment="1">
      <alignment vertical="center"/>
    </xf>
    <xf numFmtId="0" fontId="10" fillId="2" borderId="0" xfId="3" applyNumberFormat="1" applyFont="1" applyAlignment="1" applyProtection="1">
      <alignment horizontal="right" vertical="center" wrapText="1"/>
    </xf>
    <xf numFmtId="0" fontId="5" fillId="0" borderId="0" xfId="0" applyFont="1"/>
    <xf numFmtId="0" fontId="5" fillId="3" borderId="0" xfId="0" applyFont="1" applyFill="1"/>
    <xf numFmtId="3" fontId="0" fillId="3" borderId="0" xfId="0" applyNumberFormat="1" applyFill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0" borderId="0" xfId="0" applyAlignment="1">
      <alignment horizontal="right" vertical="center" wrapText="1"/>
    </xf>
    <xf numFmtId="0" fontId="13" fillId="4" borderId="0" xfId="4" applyFont="1" applyFill="1" applyAlignment="1">
      <alignment horizontal="center" vertical="center"/>
    </xf>
    <xf numFmtId="0" fontId="14" fillId="4" borderId="0" xfId="4" applyFont="1" applyFill="1" applyAlignment="1">
      <alignment horizontal="center" vertical="center" wrapText="1"/>
    </xf>
    <xf numFmtId="0" fontId="3" fillId="5" borderId="0" xfId="2" applyNumberFormat="1" applyFill="1" applyBorder="1" applyAlignment="1" applyProtection="1"/>
    <xf numFmtId="3" fontId="11" fillId="3" borderId="2" xfId="0" applyNumberFormat="1" applyFont="1" applyFill="1" applyBorder="1" applyAlignment="1">
      <alignment vertical="center"/>
    </xf>
    <xf numFmtId="3" fontId="6" fillId="3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17" fillId="0" borderId="0" xfId="0" quotePrefix="1" applyFont="1" applyAlignment="1">
      <alignment horizontal="center" vertical="center"/>
    </xf>
    <xf numFmtId="0" fontId="18" fillId="0" borderId="0" xfId="0" applyFont="1"/>
    <xf numFmtId="3" fontId="0" fillId="0" borderId="7" xfId="0" applyNumberFormat="1" applyBorder="1" applyAlignment="1">
      <alignment vertical="center"/>
    </xf>
    <xf numFmtId="3" fontId="6" fillId="3" borderId="9" xfId="0" applyNumberFormat="1" applyFont="1" applyFill="1" applyBorder="1" applyAlignment="1">
      <alignment vertical="center"/>
    </xf>
    <xf numFmtId="3" fontId="0" fillId="0" borderId="0" xfId="0" applyNumberFormat="1"/>
    <xf numFmtId="1" fontId="0" fillId="0" borderId="0" xfId="0" applyNumberFormat="1" applyAlignment="1">
      <alignment horizontal="center" vertical="center"/>
    </xf>
    <xf numFmtId="167" fontId="0" fillId="0" borderId="0" xfId="5" applyNumberFormat="1" applyFont="1" applyAlignment="1">
      <alignment vertical="center"/>
    </xf>
    <xf numFmtId="0" fontId="21" fillId="0" borderId="0" xfId="1" applyNumberFormat="1" applyFont="1" applyFill="1" applyProtection="1">
      <alignment vertical="center"/>
    </xf>
    <xf numFmtId="0" fontId="21" fillId="0" borderId="0" xfId="0" applyFont="1" applyAlignment="1">
      <alignment vertical="center"/>
    </xf>
    <xf numFmtId="0" fontId="21" fillId="3" borderId="1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21" fillId="0" borderId="7" xfId="1" applyNumberFormat="1" applyFont="1" applyFill="1" applyBorder="1" applyProtection="1">
      <alignment vertical="center"/>
    </xf>
    <xf numFmtId="0" fontId="21" fillId="3" borderId="9" xfId="0" applyFont="1" applyFill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165" fontId="0" fillId="0" borderId="0" xfId="0" applyNumberFormat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0" fontId="3" fillId="0" borderId="0" xfId="2" applyNumberFormat="1" applyFill="1" applyBorder="1" applyAlignment="1" applyProtection="1">
      <alignment horizontal="right" vertical="center"/>
    </xf>
    <xf numFmtId="0" fontId="3" fillId="0" borderId="0" xfId="2" applyNumberFormat="1" applyFill="1" applyBorder="1" applyAlignment="1" applyProtection="1">
      <alignment horizontal="left"/>
    </xf>
    <xf numFmtId="0" fontId="20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16" fillId="0" borderId="0" xfId="0" applyFont="1" applyFill="1" applyAlignment="1">
      <alignment vertical="center"/>
    </xf>
  </cellXfs>
  <cellStyles count="6">
    <cellStyle name="Col_Unidade" xfId="1" xr:uid="{00000000-0005-0000-0000-000000000000}"/>
    <cellStyle name="Hiperligação" xfId="2" builtinId="8"/>
    <cellStyle name="Linha1" xfId="3" xr:uid="{00000000-0005-0000-0000-000002000000}"/>
    <cellStyle name="Normal" xfId="0" builtinId="0"/>
    <cellStyle name="Normal_Tarifs préférentiels PAR zone et SH2  2" xfId="4" xr:uid="{00000000-0005-0000-0000-000004000000}"/>
    <cellStyle name="Vírgula" xfId="5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33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04C19"/>
      <rgbColor rgb="00993366"/>
      <rgbColor rgb="00333399"/>
      <rgbColor rgb="00333333"/>
    </indexedColors>
    <mruColors>
      <color rgb="FF8080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Sementes de Luzerna - Preço Médio de Importação e de Exportação</a:t>
            </a:r>
            <a:r>
              <a:rPr lang="pt-PT" baseline="0"/>
              <a:t> </a:t>
            </a:r>
            <a:r>
              <a:rPr lang="pt-PT" b="0" baseline="0"/>
              <a:t>(€/kg)</a:t>
            </a:r>
            <a:endParaRPr lang="pt-PT" b="0"/>
          </a:p>
        </c:rich>
      </c:tx>
      <c:layout>
        <c:manualLayout>
          <c:xMode val="edge"/>
          <c:yMode val="edge"/>
          <c:x val="0.11602458647259022"/>
          <c:y val="3.1618182567472614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246808248185683E-2"/>
          <c:y val="0.13819095477386933"/>
          <c:w val="0.85959004336999023"/>
          <c:h val="0.66582914572864327"/>
        </c:manualLayout>
      </c:layout>
      <c:lineChart>
        <c:grouping val="standard"/>
        <c:varyColors val="0"/>
        <c:ser>
          <c:idx val="1"/>
          <c:order val="0"/>
          <c:tx>
            <c:strRef>
              <c:f>'2'!$C$3</c:f>
              <c:strCache>
                <c:ptCount val="1"/>
                <c:pt idx="0">
                  <c:v>Preço Médio de Importação</c:v>
                </c:pt>
              </c:strCache>
            </c:strRef>
          </c:tx>
          <c:spPr>
            <a:ln w="34925">
              <a:solidFill>
                <a:srgbClr val="F79646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'2'!$D$2:$M$2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'2'!$D$3:$M$3</c:f>
              <c:numCache>
                <c:formatCode>0.00</c:formatCode>
                <c:ptCount val="10"/>
                <c:pt idx="0">
                  <c:v>0.45878386508466418</c:v>
                </c:pt>
                <c:pt idx="1">
                  <c:v>1.1540859811940047</c:v>
                </c:pt>
                <c:pt idx="2">
                  <c:v>0.921626083751243</c:v>
                </c:pt>
                <c:pt idx="3">
                  <c:v>2.3592907685080937</c:v>
                </c:pt>
                <c:pt idx="4">
                  <c:v>3.7765428487861947</c:v>
                </c:pt>
                <c:pt idx="5">
                  <c:v>0.74673388326330503</c:v>
                </c:pt>
                <c:pt idx="6">
                  <c:v>3.7501093308949232</c:v>
                </c:pt>
                <c:pt idx="7">
                  <c:v>0.45890438519543858</c:v>
                </c:pt>
                <c:pt idx="8">
                  <c:v>0.3012323026812076</c:v>
                </c:pt>
                <c:pt idx="9">
                  <c:v>0.24075506284633494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3-4A37-8BEF-0CDF1F5B7EC5}"/>
            </c:ext>
          </c:extLst>
        </c:ser>
        <c:ser>
          <c:idx val="0"/>
          <c:order val="1"/>
          <c:tx>
            <c:strRef>
              <c:f>'2'!$C$4</c:f>
              <c:strCache>
                <c:ptCount val="1"/>
                <c:pt idx="0">
                  <c:v>Preço Médio de Exportação</c:v>
                </c:pt>
              </c:strCache>
            </c:strRef>
          </c:tx>
          <c:spPr>
            <a:ln w="34925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'2'!$D$2:$M$2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'2'!$D$4:$M$4</c:f>
              <c:numCache>
                <c:formatCode>#,##0.00</c:formatCode>
                <c:ptCount val="10"/>
                <c:pt idx="0">
                  <c:v>5.6765048543689316</c:v>
                </c:pt>
                <c:pt idx="1">
                  <c:v>5.2381276595744684</c:v>
                </c:pt>
                <c:pt idx="2">
                  <c:v>4.253611913758613</c:v>
                </c:pt>
                <c:pt idx="3">
                  <c:v>0.89401635815755498</c:v>
                </c:pt>
                <c:pt idx="4">
                  <c:v>5.4952952952952954</c:v>
                </c:pt>
                <c:pt idx="5">
                  <c:v>5.5825105782792663</c:v>
                </c:pt>
                <c:pt idx="6">
                  <c:v>6.7192074783937921</c:v>
                </c:pt>
                <c:pt idx="7">
                  <c:v>0.71805981931409524</c:v>
                </c:pt>
                <c:pt idx="8">
                  <c:v>0.51962249681109962</c:v>
                </c:pt>
                <c:pt idx="9">
                  <c:v>1.3108452528516317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A37-8BEF-0CDF1F5B7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114784"/>
        <c:axId val="-4114240"/>
      </c:lineChart>
      <c:catAx>
        <c:axId val="-411478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41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4114240"/>
        <c:scaling>
          <c:orientation val="minMax"/>
        </c:scaling>
        <c:delete val="0"/>
        <c:axPos val="l"/>
        <c:majorGridlines>
          <c:spPr>
            <a:ln w="38100">
              <a:solidFill>
                <a:schemeClr val="bg1"/>
              </a:solidFill>
              <a:prstDash val="solid"/>
            </a:ln>
          </c:spPr>
        </c:majorGridlines>
        <c:numFmt formatCode="0.0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accent6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4114784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9.7860677251409151E-2"/>
          <c:y val="0.89631632223446467"/>
          <c:w val="0.82195064756249725"/>
          <c:h val="0.10368331944855014"/>
        </c:manualLayout>
      </c:layout>
      <c:overlay val="1"/>
      <c:spPr>
        <a:solidFill>
          <a:srgbClr val="FFFFFF"/>
        </a:solidFill>
        <a:ln w="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r>
              <a:rPr lang="pt-PT" sz="1200" b="1" i="0" u="none" strike="noStrike" baseline="0">
                <a:effectLst/>
              </a:rPr>
              <a:t>Sementes de Trevo </a:t>
            </a:r>
            <a:r>
              <a:rPr lang="pt-PT"/>
              <a:t>- </a:t>
            </a:r>
            <a:r>
              <a:rPr lang="pt-PT" sz="1200" b="1" i="0" u="none" strike="noStrike" baseline="0">
                <a:effectLst/>
              </a:rPr>
              <a:t>Destinos de Saída  UE e PT </a:t>
            </a:r>
            <a:r>
              <a:rPr lang="pt-PT" sz="1200" b="0" i="0" u="none" strike="noStrike" baseline="0">
                <a:effectLst/>
              </a:rPr>
              <a:t>(t)</a:t>
            </a:r>
            <a:endParaRPr lang="pt-PT" b="0"/>
          </a:p>
        </c:rich>
      </c:tx>
      <c:layout>
        <c:manualLayout>
          <c:xMode val="edge"/>
          <c:yMode val="edge"/>
          <c:x val="0.13757499756974823"/>
          <c:y val="3.0980167214197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50119212197719E-2"/>
          <c:y val="0.13819095477386933"/>
          <c:w val="0.86151976318222601"/>
          <c:h val="0.66582914572864327"/>
        </c:manualLayout>
      </c:layout>
      <c:lineChart>
        <c:grouping val="standard"/>
        <c:varyColors val="0"/>
        <c:ser>
          <c:idx val="0"/>
          <c:order val="0"/>
          <c:tx>
            <c:strRef>
              <c:f>'3'!$D$6</c:f>
              <c:strCache>
                <c:ptCount val="1"/>
                <c:pt idx="0">
                  <c:v>UE</c:v>
                </c:pt>
              </c:strCache>
            </c:strRef>
          </c:tx>
          <c:spPr>
            <a:ln w="34925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'3'!$E$2:$N$2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'3'!$E$6:$N$6</c:f>
              <c:numCache>
                <c:formatCode>#,##0</c:formatCode>
                <c:ptCount val="10"/>
                <c:pt idx="0">
                  <c:v>358282</c:v>
                </c:pt>
                <c:pt idx="1">
                  <c:v>390062</c:v>
                </c:pt>
                <c:pt idx="2">
                  <c:v>407727</c:v>
                </c:pt>
                <c:pt idx="3">
                  <c:v>499338</c:v>
                </c:pt>
                <c:pt idx="4">
                  <c:v>408777</c:v>
                </c:pt>
                <c:pt idx="5">
                  <c:v>616486</c:v>
                </c:pt>
                <c:pt idx="6">
                  <c:v>610124</c:v>
                </c:pt>
                <c:pt idx="7">
                  <c:v>511506</c:v>
                </c:pt>
                <c:pt idx="8">
                  <c:v>380110</c:v>
                </c:pt>
                <c:pt idx="9">
                  <c:v>474822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B-4081-8054-F8B55AE63AB2}"/>
            </c:ext>
          </c:extLst>
        </c:ser>
        <c:ser>
          <c:idx val="2"/>
          <c:order val="1"/>
          <c:tx>
            <c:strRef>
              <c:f>'3'!$D$7</c:f>
              <c:strCache>
                <c:ptCount val="1"/>
                <c:pt idx="0">
                  <c:v>PT</c:v>
                </c:pt>
              </c:strCache>
            </c:strRef>
          </c:tx>
          <c:spPr>
            <a:ln w="38100">
              <a:solidFill>
                <a:srgbClr val="E46C0A"/>
              </a:solidFill>
            </a:ln>
          </c:spPr>
          <c:marker>
            <c:symbol val="diamond"/>
            <c:size val="7"/>
            <c:spPr>
              <a:solidFill>
                <a:srgbClr val="F79646">
                  <a:lumMod val="75000"/>
                </a:srgbClr>
              </a:solidFill>
            </c:spPr>
          </c:marker>
          <c:cat>
            <c:numRef>
              <c:f>'3'!$E$2:$N$2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'3'!$E$7:$N$7</c:f>
              <c:numCache>
                <c:formatCode>#,##0</c:formatCode>
                <c:ptCount val="10"/>
                <c:pt idx="0">
                  <c:v>3150</c:v>
                </c:pt>
                <c:pt idx="1">
                  <c:v>55000</c:v>
                </c:pt>
                <c:pt idx="2">
                  <c:v>20000</c:v>
                </c:pt>
                <c:pt idx="3">
                  <c:v>19400</c:v>
                </c:pt>
                <c:pt idx="4">
                  <c:v>28986</c:v>
                </c:pt>
                <c:pt idx="5">
                  <c:v>1081</c:v>
                </c:pt>
                <c:pt idx="6">
                  <c:v>23060</c:v>
                </c:pt>
                <c:pt idx="7">
                  <c:v>1830</c:v>
                </c:pt>
                <c:pt idx="8">
                  <c:v>1730</c:v>
                </c:pt>
                <c:pt idx="9">
                  <c:v>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B-4081-8054-F8B55AE6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55080064"/>
        <c:axId val="-1854165472"/>
      </c:lineChart>
      <c:catAx>
        <c:axId val="-185508006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416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4165472"/>
        <c:scaling>
          <c:orientation val="minMax"/>
        </c:scaling>
        <c:delete val="0"/>
        <c:axPos val="l"/>
        <c:majorGridlines>
          <c:spPr>
            <a:ln w="38100">
              <a:solidFill>
                <a:schemeClr val="bg1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accent6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5080064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9291989961108877"/>
          <c:y val="0.89631634587343256"/>
          <c:w val="0.60931758530183722"/>
          <c:h val="5.3432123067949866E-2"/>
        </c:manualLayout>
      </c:layout>
      <c:overlay val="1"/>
      <c:spPr>
        <a:solidFill>
          <a:srgbClr val="FFFFFF"/>
        </a:solidFill>
        <a:ln w="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Sementes</a:t>
            </a:r>
            <a:r>
              <a:rPr lang="pt-PT" baseline="0"/>
              <a:t> de Festuca </a:t>
            </a:r>
            <a:r>
              <a:rPr lang="pt-PT"/>
              <a:t>- </a:t>
            </a:r>
            <a:r>
              <a:rPr lang="pt-PT" sz="1200" b="1" i="0" u="none" strike="noStrike" baseline="0">
                <a:effectLst/>
              </a:rPr>
              <a:t>Destinos de Saída  UE e PT </a:t>
            </a:r>
            <a:r>
              <a:rPr lang="pt-PT" sz="1200" b="0" i="0" u="none" strike="noStrike" baseline="0">
                <a:effectLst/>
              </a:rPr>
              <a:t>(t)</a:t>
            </a:r>
            <a:endParaRPr lang="pt-PT" b="0"/>
          </a:p>
        </c:rich>
      </c:tx>
      <c:layout>
        <c:manualLayout>
          <c:xMode val="edge"/>
          <c:yMode val="edge"/>
          <c:x val="0.13728699064132135"/>
          <c:y val="4.490011665208515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246808248185683E-2"/>
          <c:y val="0.13819095477386933"/>
          <c:w val="0.87429262481792402"/>
          <c:h val="0.66582914572864327"/>
        </c:manualLayout>
      </c:layout>
      <c:lineChart>
        <c:grouping val="standard"/>
        <c:varyColors val="0"/>
        <c:ser>
          <c:idx val="0"/>
          <c:order val="0"/>
          <c:tx>
            <c:strRef>
              <c:f>'3'!$D$9</c:f>
              <c:strCache>
                <c:ptCount val="1"/>
                <c:pt idx="0">
                  <c:v>UE</c:v>
                </c:pt>
              </c:strCache>
            </c:strRef>
          </c:tx>
          <c:spPr>
            <a:ln w="34925">
              <a:solidFill>
                <a:srgbClr val="00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F81BD"/>
              </a:solidFill>
            </c:spPr>
          </c:marker>
          <c:cat>
            <c:numRef>
              <c:f>'3'!$E$2:$N$2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'3'!$E$9:$N$9</c:f>
              <c:numCache>
                <c:formatCode>#,##0</c:formatCode>
                <c:ptCount val="10"/>
                <c:pt idx="1">
                  <c:v>400</c:v>
                </c:pt>
                <c:pt idx="2">
                  <c:v>450</c:v>
                </c:pt>
                <c:pt idx="5">
                  <c:v>51216</c:v>
                </c:pt>
                <c:pt idx="6">
                  <c:v>8849</c:v>
                </c:pt>
                <c:pt idx="7">
                  <c:v>4974</c:v>
                </c:pt>
                <c:pt idx="8">
                  <c:v>8457</c:v>
                </c:pt>
                <c:pt idx="9">
                  <c:v>8715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F-4ACC-9433-B3D685C33C93}"/>
            </c:ext>
          </c:extLst>
        </c:ser>
        <c:ser>
          <c:idx val="2"/>
          <c:order val="1"/>
          <c:tx>
            <c:strRef>
              <c:f>'3'!$D$10</c:f>
              <c:strCache>
                <c:ptCount val="1"/>
                <c:pt idx="0">
                  <c:v>PT</c:v>
                </c:pt>
              </c:strCache>
            </c:strRef>
          </c:tx>
          <c:spPr>
            <a:ln w="38100">
              <a:solidFill>
                <a:srgbClr val="E46C0A"/>
              </a:solidFill>
            </a:ln>
          </c:spPr>
          <c:marker>
            <c:symbol val="none"/>
          </c:marker>
          <c:cat>
            <c:numRef>
              <c:f>'3'!$E$2:$N$2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'3'!$E$10:$N$10</c:f>
              <c:numCache>
                <c:formatCode>#,##0</c:formatCode>
                <c:ptCount val="10"/>
                <c:pt idx="0">
                  <c:v>7356</c:v>
                </c:pt>
                <c:pt idx="1">
                  <c:v>2216</c:v>
                </c:pt>
                <c:pt idx="2">
                  <c:v>535</c:v>
                </c:pt>
                <c:pt idx="3">
                  <c:v>1425</c:v>
                </c:pt>
                <c:pt idx="4">
                  <c:v>262</c:v>
                </c:pt>
                <c:pt idx="5">
                  <c:v>362</c:v>
                </c:pt>
                <c:pt idx="6">
                  <c:v>840</c:v>
                </c:pt>
                <c:pt idx="7">
                  <c:v>57</c:v>
                </c:pt>
                <c:pt idx="8">
                  <c:v>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F-4ACC-9433-B3D685C33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54169280"/>
        <c:axId val="-1854168736"/>
      </c:lineChart>
      <c:catAx>
        <c:axId val="-185416928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4168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4168736"/>
        <c:scaling>
          <c:orientation val="minMax"/>
        </c:scaling>
        <c:delete val="0"/>
        <c:axPos val="l"/>
        <c:majorGridlines>
          <c:spPr>
            <a:ln w="38100">
              <a:solidFill>
                <a:schemeClr val="bg1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accent6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4169280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9291994750656166"/>
          <c:y val="0.89631634587343256"/>
          <c:w val="0.60931758530183733"/>
          <c:h val="5.3432123067949866E-2"/>
        </c:manualLayout>
      </c:layout>
      <c:overlay val="1"/>
      <c:spPr>
        <a:solidFill>
          <a:srgbClr val="FFFFFF"/>
        </a:solidFill>
        <a:ln w="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Sementes de Fléolo dos prados, Ervilhaca, etc - </a:t>
            </a:r>
            <a:r>
              <a:rPr lang="pt-PT" sz="1200" b="1" i="0" u="none" strike="noStrike" baseline="0">
                <a:effectLst/>
              </a:rPr>
              <a:t>Destinos de Saída  UE e PT </a:t>
            </a:r>
            <a:r>
              <a:rPr lang="pt-PT" sz="1200" b="0" i="0" u="none" strike="noStrike" baseline="0">
                <a:effectLst/>
              </a:rPr>
              <a:t>(t)</a:t>
            </a:r>
            <a:endParaRPr lang="pt-PT" b="0"/>
          </a:p>
        </c:rich>
      </c:tx>
      <c:layout>
        <c:manualLayout>
          <c:xMode val="edge"/>
          <c:yMode val="edge"/>
          <c:x val="0.1642230971128609"/>
          <c:y val="4.490011665208515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6006814937606"/>
          <c:y val="0.13819095477386933"/>
          <c:w val="0.8395372800622144"/>
          <c:h val="0.68851259101128881"/>
        </c:manualLayout>
      </c:layout>
      <c:lineChart>
        <c:grouping val="standard"/>
        <c:varyColors val="0"/>
        <c:ser>
          <c:idx val="0"/>
          <c:order val="0"/>
          <c:tx>
            <c:strRef>
              <c:f>'3'!$D$15</c:f>
              <c:strCache>
                <c:ptCount val="1"/>
                <c:pt idx="0">
                  <c:v>UE</c:v>
                </c:pt>
              </c:strCache>
            </c:strRef>
          </c:tx>
          <c:spPr>
            <a:ln w="34925">
              <a:solidFill>
                <a:srgbClr val="00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F81BD"/>
              </a:solidFill>
            </c:spPr>
          </c:marker>
          <c:cat>
            <c:numRef>
              <c:f>'3'!$E$2:$N$2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'3'!$E$15:$N$15</c:f>
              <c:numCache>
                <c:formatCode>#,##0</c:formatCode>
                <c:ptCount val="10"/>
                <c:pt idx="0">
                  <c:v>15465</c:v>
                </c:pt>
                <c:pt idx="1">
                  <c:v>21470</c:v>
                </c:pt>
                <c:pt idx="2">
                  <c:v>14435</c:v>
                </c:pt>
                <c:pt idx="3">
                  <c:v>58175</c:v>
                </c:pt>
                <c:pt idx="4">
                  <c:v>32082</c:v>
                </c:pt>
                <c:pt idx="5">
                  <c:v>100755</c:v>
                </c:pt>
                <c:pt idx="6">
                  <c:v>29359</c:v>
                </c:pt>
                <c:pt idx="7">
                  <c:v>62268</c:v>
                </c:pt>
                <c:pt idx="8">
                  <c:v>49425</c:v>
                </c:pt>
                <c:pt idx="9">
                  <c:v>16550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B-40F1-95EB-CB405889026F}"/>
            </c:ext>
          </c:extLst>
        </c:ser>
        <c:ser>
          <c:idx val="2"/>
          <c:order val="1"/>
          <c:tx>
            <c:strRef>
              <c:f>'3'!$D$16</c:f>
              <c:strCache>
                <c:ptCount val="1"/>
                <c:pt idx="0">
                  <c:v>PT</c:v>
                </c:pt>
              </c:strCache>
            </c:strRef>
          </c:tx>
          <c:spPr>
            <a:ln w="34925">
              <a:solidFill>
                <a:srgbClr val="E46C0A"/>
              </a:solidFill>
            </a:ln>
          </c:spPr>
          <c:marker>
            <c:symbol val="diamond"/>
            <c:size val="7"/>
            <c:spPr>
              <a:solidFill>
                <a:srgbClr val="F79646">
                  <a:lumMod val="75000"/>
                </a:srgbClr>
              </a:solidFill>
            </c:spPr>
          </c:marker>
          <c:cat>
            <c:numRef>
              <c:f>'3'!$E$2:$N$2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'3'!$E$16:$N$16</c:f>
              <c:numCache>
                <c:formatCode>#,##0</c:formatCode>
                <c:ptCount val="10"/>
                <c:pt idx="0">
                  <c:v>15250</c:v>
                </c:pt>
                <c:pt idx="1">
                  <c:v>32100</c:v>
                </c:pt>
                <c:pt idx="2">
                  <c:v>22021</c:v>
                </c:pt>
                <c:pt idx="4">
                  <c:v>528000</c:v>
                </c:pt>
                <c:pt idx="5">
                  <c:v>15000</c:v>
                </c:pt>
                <c:pt idx="6">
                  <c:v>5</c:v>
                </c:pt>
                <c:pt idx="7">
                  <c:v>25</c:v>
                </c:pt>
                <c:pt idx="8">
                  <c:v>1230</c:v>
                </c:pt>
                <c:pt idx="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B-40F1-95EB-CB405889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54162752"/>
        <c:axId val="-1854168192"/>
      </c:lineChart>
      <c:catAx>
        <c:axId val="-18541627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4168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4168192"/>
        <c:scaling>
          <c:orientation val="minMax"/>
        </c:scaling>
        <c:delete val="0"/>
        <c:axPos val="l"/>
        <c:majorGridlines>
          <c:spPr>
            <a:ln w="38100">
              <a:solidFill>
                <a:schemeClr val="bg1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accent6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4162752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9291994750656166"/>
          <c:y val="0.89631634587343256"/>
          <c:w val="0.60931758530183733"/>
          <c:h val="5.3432123067949866E-2"/>
        </c:manualLayout>
      </c:layout>
      <c:overlay val="1"/>
      <c:spPr>
        <a:solidFill>
          <a:srgbClr val="FFFFFF"/>
        </a:solidFill>
        <a:ln w="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Sementes</a:t>
            </a:r>
            <a:r>
              <a:rPr lang="pt-PT" baseline="0"/>
              <a:t> de Azevém </a:t>
            </a:r>
            <a:r>
              <a:rPr lang="pt-PT"/>
              <a:t>- </a:t>
            </a:r>
            <a:r>
              <a:rPr lang="pt-PT" sz="1200" b="1" i="0" u="none" strike="noStrike" baseline="0">
                <a:effectLst/>
              </a:rPr>
              <a:t>Destinos de Saída  UE e PT </a:t>
            </a:r>
            <a:r>
              <a:rPr lang="pt-PT" sz="1200" b="0" i="0" u="none" strike="noStrike" baseline="0">
                <a:effectLst/>
              </a:rPr>
              <a:t>(t)</a:t>
            </a:r>
            <a:endParaRPr lang="pt-PT" b="0"/>
          </a:p>
        </c:rich>
      </c:tx>
      <c:layout>
        <c:manualLayout>
          <c:xMode val="edge"/>
          <c:yMode val="edge"/>
          <c:x val="0.1642230971128609"/>
          <c:y val="4.490011665208515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89058248452889"/>
          <c:y val="0.13819095477386933"/>
          <c:w val="0.85473071829324088"/>
          <c:h val="0.66582914572864327"/>
        </c:manualLayout>
      </c:layout>
      <c:lineChart>
        <c:grouping val="standard"/>
        <c:varyColors val="0"/>
        <c:ser>
          <c:idx val="0"/>
          <c:order val="0"/>
          <c:tx>
            <c:strRef>
              <c:f>'3'!$D$12</c:f>
              <c:strCache>
                <c:ptCount val="1"/>
                <c:pt idx="0">
                  <c:v>UE</c:v>
                </c:pt>
              </c:strCache>
            </c:strRef>
          </c:tx>
          <c:spPr>
            <a:ln w="34925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'3'!$E$2:$N$2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'3'!$E$12:$N$12</c:f>
              <c:numCache>
                <c:formatCode>#,##0</c:formatCode>
                <c:ptCount val="10"/>
                <c:pt idx="0">
                  <c:v>490344</c:v>
                </c:pt>
                <c:pt idx="1">
                  <c:v>530178</c:v>
                </c:pt>
                <c:pt idx="2">
                  <c:v>615097</c:v>
                </c:pt>
                <c:pt idx="3">
                  <c:v>817831</c:v>
                </c:pt>
                <c:pt idx="4">
                  <c:v>780497</c:v>
                </c:pt>
                <c:pt idx="5">
                  <c:v>635290</c:v>
                </c:pt>
                <c:pt idx="6">
                  <c:v>637914</c:v>
                </c:pt>
                <c:pt idx="7">
                  <c:v>687589</c:v>
                </c:pt>
                <c:pt idx="8">
                  <c:v>692986</c:v>
                </c:pt>
                <c:pt idx="9">
                  <c:v>462579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7-4DB0-9AF2-EA913FB955BF}"/>
            </c:ext>
          </c:extLst>
        </c:ser>
        <c:ser>
          <c:idx val="2"/>
          <c:order val="1"/>
          <c:tx>
            <c:strRef>
              <c:f>'3'!$D$13</c:f>
              <c:strCache>
                <c:ptCount val="1"/>
                <c:pt idx="0">
                  <c:v>PT</c:v>
                </c:pt>
              </c:strCache>
            </c:strRef>
          </c:tx>
          <c:spPr>
            <a:ln w="38100">
              <a:solidFill>
                <a:srgbClr val="E46C0A"/>
              </a:solidFill>
            </a:ln>
          </c:spPr>
          <c:marker>
            <c:symbol val="diamond"/>
            <c:size val="7"/>
            <c:spPr>
              <a:solidFill>
                <a:srgbClr val="F79646">
                  <a:lumMod val="75000"/>
                </a:srgbClr>
              </a:solidFill>
            </c:spPr>
          </c:marker>
          <c:cat>
            <c:numRef>
              <c:f>'3'!$E$2:$N$2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'3'!$E$13:$N$13</c:f>
              <c:numCache>
                <c:formatCode>#,##0</c:formatCode>
                <c:ptCount val="10"/>
                <c:pt idx="0">
                  <c:v>1160</c:v>
                </c:pt>
                <c:pt idx="1">
                  <c:v>3000</c:v>
                </c:pt>
                <c:pt idx="2">
                  <c:v>3426</c:v>
                </c:pt>
                <c:pt idx="3">
                  <c:v>5225</c:v>
                </c:pt>
                <c:pt idx="4">
                  <c:v>112</c:v>
                </c:pt>
                <c:pt idx="5">
                  <c:v>162</c:v>
                </c:pt>
                <c:pt idx="7">
                  <c:v>1376</c:v>
                </c:pt>
                <c:pt idx="8">
                  <c:v>7169</c:v>
                </c:pt>
                <c:pt idx="9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7-4DB0-9AF2-EA913FB95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54162208"/>
        <c:axId val="-1854167648"/>
      </c:lineChart>
      <c:catAx>
        <c:axId val="-185416220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416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4167648"/>
        <c:scaling>
          <c:orientation val="minMax"/>
        </c:scaling>
        <c:delete val="0"/>
        <c:axPos val="l"/>
        <c:majorGridlines>
          <c:spPr>
            <a:ln w="38100">
              <a:solidFill>
                <a:schemeClr val="bg1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accent6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4162208"/>
        <c:crosses val="autoZero"/>
        <c:crossBetween val="between"/>
        <c:majorUnit val="200000"/>
      </c:valAx>
      <c:spPr>
        <a:solidFill>
          <a:schemeClr val="bg1">
            <a:lumMod val="95000"/>
          </a:schemeClr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9291994750656166"/>
          <c:y val="0.89631634587343256"/>
          <c:w val="0.60931758530183733"/>
          <c:h val="5.3432123067949866E-2"/>
        </c:manualLayout>
      </c:layout>
      <c:overlay val="1"/>
      <c:spPr>
        <a:solidFill>
          <a:srgbClr val="FFFFFF"/>
        </a:solidFill>
        <a:ln w="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Sementes de Tremoço - </a:t>
            </a:r>
            <a:r>
              <a:rPr lang="pt-PT" sz="1200" b="1" i="0" u="none" strike="noStrike" baseline="0">
                <a:effectLst/>
              </a:rPr>
              <a:t>Destinos de Saída  UE e PT </a:t>
            </a:r>
            <a:r>
              <a:rPr lang="pt-PT" sz="1200" b="0" i="0" u="none" strike="noStrike" baseline="0">
                <a:effectLst/>
              </a:rPr>
              <a:t>(t)</a:t>
            </a:r>
            <a:endParaRPr lang="pt-PT" b="0"/>
          </a:p>
        </c:rich>
      </c:tx>
      <c:layout>
        <c:manualLayout>
          <c:xMode val="edge"/>
          <c:yMode val="edge"/>
          <c:x val="0.12128515278248916"/>
          <c:y val="2.3008530183727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23384260511739"/>
          <c:y val="0.13819095477386933"/>
          <c:w val="0.84471776470979099"/>
          <c:h val="0.66582914572864327"/>
        </c:manualLayout>
      </c:layout>
      <c:lineChart>
        <c:grouping val="standard"/>
        <c:varyColors val="0"/>
        <c:ser>
          <c:idx val="0"/>
          <c:order val="0"/>
          <c:tx>
            <c:strRef>
              <c:f>'3'!$D$19</c:f>
              <c:strCache>
                <c:ptCount val="1"/>
                <c:pt idx="0">
                  <c:v>PT</c:v>
                </c:pt>
              </c:strCache>
            </c:strRef>
          </c:tx>
          <c:spPr>
            <a:ln w="34925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'3'!$E$2:$N$2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'3'!$E$19:$N$19</c:f>
              <c:numCache>
                <c:formatCode>#,##0</c:formatCode>
                <c:ptCount val="10"/>
                <c:pt idx="0">
                  <c:v>144675</c:v>
                </c:pt>
                <c:pt idx="1">
                  <c:v>169735</c:v>
                </c:pt>
                <c:pt idx="2">
                  <c:v>63821</c:v>
                </c:pt>
                <c:pt idx="3">
                  <c:v>16337</c:v>
                </c:pt>
                <c:pt idx="4">
                  <c:v>5203</c:v>
                </c:pt>
                <c:pt idx="5">
                  <c:v>12526</c:v>
                </c:pt>
                <c:pt idx="6">
                  <c:v>5262</c:v>
                </c:pt>
                <c:pt idx="7">
                  <c:v>26770</c:v>
                </c:pt>
                <c:pt idx="8">
                  <c:v>3996</c:v>
                </c:pt>
                <c:pt idx="9">
                  <c:v>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3-44E5-8769-C27FE3A03498}"/>
            </c:ext>
          </c:extLst>
        </c:ser>
        <c:ser>
          <c:idx val="2"/>
          <c:order val="1"/>
          <c:tx>
            <c:strRef>
              <c:f>'3'!$D$20</c:f>
              <c:strCache>
                <c:ptCount val="1"/>
                <c:pt idx="0">
                  <c:v>Total</c:v>
                </c:pt>
              </c:strCache>
            </c:strRef>
          </c:tx>
          <c:spPr>
            <a:ln w="34925">
              <a:solidFill>
                <a:srgbClr val="E46C0A"/>
              </a:solidFill>
            </a:ln>
          </c:spPr>
          <c:marker>
            <c:symbol val="none"/>
          </c:marker>
          <c:cat>
            <c:numRef>
              <c:f>'3'!$E$2:$N$2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'3'!$E$20:$N$20</c:f>
              <c:numCache>
                <c:formatCode>#,##0</c:formatCode>
                <c:ptCount val="10"/>
                <c:pt idx="0">
                  <c:v>220629</c:v>
                </c:pt>
                <c:pt idx="1">
                  <c:v>202612</c:v>
                </c:pt>
                <c:pt idx="2">
                  <c:v>92291</c:v>
                </c:pt>
                <c:pt idx="3">
                  <c:v>97664</c:v>
                </c:pt>
                <c:pt idx="4">
                  <c:v>62613</c:v>
                </c:pt>
                <c:pt idx="5">
                  <c:v>49351</c:v>
                </c:pt>
                <c:pt idx="6">
                  <c:v>86659</c:v>
                </c:pt>
                <c:pt idx="7">
                  <c:v>103638</c:v>
                </c:pt>
                <c:pt idx="8">
                  <c:v>170493</c:v>
                </c:pt>
                <c:pt idx="9">
                  <c:v>116120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3-44E5-8769-C27FE3A03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54167104"/>
        <c:axId val="-1854166560"/>
      </c:lineChart>
      <c:catAx>
        <c:axId val="-185416710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416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4166560"/>
        <c:scaling>
          <c:orientation val="minMax"/>
        </c:scaling>
        <c:delete val="0"/>
        <c:axPos val="l"/>
        <c:majorGridlines>
          <c:spPr>
            <a:ln w="38100">
              <a:solidFill>
                <a:schemeClr val="bg1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accent6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4167104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9291994750656166"/>
          <c:y val="0.89631634587343256"/>
          <c:w val="0.60931758530183733"/>
          <c:h val="5.3432123067949866E-2"/>
        </c:manualLayout>
      </c:layout>
      <c:overlay val="1"/>
      <c:spPr>
        <a:solidFill>
          <a:srgbClr val="FFFFFF"/>
        </a:solidFill>
        <a:ln w="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Sementes de Trevo - Preço Médio de Importação e de Exportação</a:t>
            </a:r>
            <a:r>
              <a:rPr lang="pt-PT" baseline="0"/>
              <a:t> </a:t>
            </a:r>
            <a:r>
              <a:rPr lang="pt-PT" b="0" baseline="0"/>
              <a:t>(€/kg)</a:t>
            </a:r>
            <a:endParaRPr lang="pt-PT" b="0"/>
          </a:p>
        </c:rich>
      </c:tx>
      <c:layout>
        <c:manualLayout>
          <c:xMode val="edge"/>
          <c:yMode val="edge"/>
          <c:x val="0.1799126479035533"/>
          <c:y val="5.147040326029533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246808248185683E-2"/>
          <c:y val="0.13819095477386933"/>
          <c:w val="0.88336246315345002"/>
          <c:h val="0.67492018611309945"/>
        </c:manualLayout>
      </c:layout>
      <c:lineChart>
        <c:grouping val="standard"/>
        <c:varyColors val="0"/>
        <c:ser>
          <c:idx val="1"/>
          <c:order val="0"/>
          <c:tx>
            <c:strRef>
              <c:f>'2'!$C$5</c:f>
              <c:strCache>
                <c:ptCount val="1"/>
                <c:pt idx="0">
                  <c:v>Preço Médio de Importação</c:v>
                </c:pt>
              </c:strCache>
            </c:strRef>
          </c:tx>
          <c:spPr>
            <a:ln w="34925">
              <a:solidFill>
                <a:srgbClr val="F79646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'2'!$D$2:$M$2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'2'!$D$5:$M$5</c:f>
              <c:numCache>
                <c:formatCode>0.00</c:formatCode>
                <c:ptCount val="10"/>
                <c:pt idx="0">
                  <c:v>2.8078128048505953</c:v>
                </c:pt>
                <c:pt idx="1">
                  <c:v>3.266407224714738</c:v>
                </c:pt>
                <c:pt idx="2">
                  <c:v>2.6726472896402265</c:v>
                </c:pt>
                <c:pt idx="3">
                  <c:v>2.7215977128662989</c:v>
                </c:pt>
                <c:pt idx="4">
                  <c:v>3.1894503178816751</c:v>
                </c:pt>
                <c:pt idx="5">
                  <c:v>2.891344511686802</c:v>
                </c:pt>
                <c:pt idx="6">
                  <c:v>3.2415440497145691</c:v>
                </c:pt>
                <c:pt idx="7">
                  <c:v>3.7916842885710857</c:v>
                </c:pt>
                <c:pt idx="8">
                  <c:v>3.1317176986219266</c:v>
                </c:pt>
                <c:pt idx="9">
                  <c:v>3.0742004241744003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6-4121-B8BE-CDA2E6C042E4}"/>
            </c:ext>
          </c:extLst>
        </c:ser>
        <c:ser>
          <c:idx val="0"/>
          <c:order val="1"/>
          <c:tx>
            <c:strRef>
              <c:f>'2'!$C$6</c:f>
              <c:strCache>
                <c:ptCount val="1"/>
                <c:pt idx="0">
                  <c:v>Preço Médio de Exportação</c:v>
                </c:pt>
              </c:strCache>
            </c:strRef>
          </c:tx>
          <c:spPr>
            <a:ln w="34925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'2'!$D$2:$M$2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'2'!$D$6:$M$6</c:f>
              <c:numCache>
                <c:formatCode>#,##0.00</c:formatCode>
                <c:ptCount val="10"/>
                <c:pt idx="0">
                  <c:v>2.467476593107417</c:v>
                </c:pt>
                <c:pt idx="1">
                  <c:v>2.5416503768014342</c:v>
                </c:pt>
                <c:pt idx="2">
                  <c:v>2.5052615336417858</c:v>
                </c:pt>
                <c:pt idx="3">
                  <c:v>2.4615123626956188</c:v>
                </c:pt>
                <c:pt idx="4">
                  <c:v>2.2542631515226277</c:v>
                </c:pt>
                <c:pt idx="5">
                  <c:v>2.3795620556150183</c:v>
                </c:pt>
                <c:pt idx="6">
                  <c:v>2.1190870268358011</c:v>
                </c:pt>
                <c:pt idx="7">
                  <c:v>2.3592033288138765</c:v>
                </c:pt>
                <c:pt idx="8">
                  <c:v>2.5889325371883514</c:v>
                </c:pt>
                <c:pt idx="9">
                  <c:v>3.2670787942754473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6-4121-B8BE-CDA2E6C04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113696"/>
        <c:axId val="-4116960"/>
      </c:lineChart>
      <c:catAx>
        <c:axId val="-411369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411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4116960"/>
        <c:scaling>
          <c:orientation val="minMax"/>
          <c:max val="4"/>
        </c:scaling>
        <c:delete val="0"/>
        <c:axPos val="l"/>
        <c:majorGridlines>
          <c:spPr>
            <a:ln w="38100">
              <a:solidFill>
                <a:schemeClr val="bg1"/>
              </a:solidFill>
              <a:prstDash val="solid"/>
            </a:ln>
          </c:spPr>
        </c:majorGridlines>
        <c:numFmt formatCode="0.0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accent6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4113696"/>
        <c:crosses val="autoZero"/>
        <c:crossBetween val="between"/>
        <c:majorUnit val="0.5"/>
      </c:valAx>
      <c:spPr>
        <a:solidFill>
          <a:schemeClr val="bg1">
            <a:lumMod val="95000"/>
          </a:schemeClr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9.7860702194834351E-2"/>
          <c:y val="0.89631632223446467"/>
          <c:w val="0.82195043554338321"/>
          <c:h val="8.9861958381482143E-2"/>
        </c:manualLayout>
      </c:layout>
      <c:overlay val="1"/>
      <c:spPr>
        <a:solidFill>
          <a:srgbClr val="FFFFFF"/>
        </a:solidFill>
        <a:ln w="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Sementes de Festuca - Preço Médio de Importação e de Exportação</a:t>
            </a:r>
            <a:r>
              <a:rPr lang="pt-PT" baseline="0"/>
              <a:t> </a:t>
            </a:r>
            <a:r>
              <a:rPr lang="pt-PT" b="0" baseline="0"/>
              <a:t>(€/kg)</a:t>
            </a:r>
            <a:endParaRPr lang="pt-PT" b="0"/>
          </a:p>
        </c:rich>
      </c:tx>
      <c:layout>
        <c:manualLayout>
          <c:xMode val="edge"/>
          <c:yMode val="edge"/>
          <c:x val="0.1147239791747343"/>
          <c:y val="3.1603558087662251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246808248185683E-2"/>
          <c:y val="0.13819095477386933"/>
          <c:w val="0.85836436830531315"/>
          <c:h val="0.66582914572864327"/>
        </c:manualLayout>
      </c:layout>
      <c:lineChart>
        <c:grouping val="standard"/>
        <c:varyColors val="0"/>
        <c:ser>
          <c:idx val="1"/>
          <c:order val="0"/>
          <c:tx>
            <c:strRef>
              <c:f>'2'!$C$7</c:f>
              <c:strCache>
                <c:ptCount val="1"/>
                <c:pt idx="0">
                  <c:v>Preço Médio de Importação</c:v>
                </c:pt>
              </c:strCache>
            </c:strRef>
          </c:tx>
          <c:spPr>
            <a:ln w="34925">
              <a:solidFill>
                <a:srgbClr val="F79646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'2'!$D$2:$M$2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'2'!$D$7:$M$7</c:f>
              <c:numCache>
                <c:formatCode>0.00</c:formatCode>
                <c:ptCount val="10"/>
                <c:pt idx="0">
                  <c:v>2.0406951093236487</c:v>
                </c:pt>
                <c:pt idx="1">
                  <c:v>1.9868928756115993</c:v>
                </c:pt>
                <c:pt idx="2">
                  <c:v>2.1350060049842825</c:v>
                </c:pt>
                <c:pt idx="3">
                  <c:v>2.1402714124159279</c:v>
                </c:pt>
                <c:pt idx="4">
                  <c:v>2.1693862533165005</c:v>
                </c:pt>
                <c:pt idx="5">
                  <c:v>2.0128215388564654</c:v>
                </c:pt>
                <c:pt idx="6">
                  <c:v>2.5276896153427941</c:v>
                </c:pt>
                <c:pt idx="7">
                  <c:v>2.7989916107031525</c:v>
                </c:pt>
                <c:pt idx="8">
                  <c:v>2.3892026674158791</c:v>
                </c:pt>
                <c:pt idx="9">
                  <c:v>2.9786871105262285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9-40A4-97A6-36806BC2CB82}"/>
            </c:ext>
          </c:extLst>
        </c:ser>
        <c:ser>
          <c:idx val="0"/>
          <c:order val="1"/>
          <c:tx>
            <c:strRef>
              <c:f>'2'!$C$8</c:f>
              <c:strCache>
                <c:ptCount val="1"/>
                <c:pt idx="0">
                  <c:v>Preço Médio de Exportação</c:v>
                </c:pt>
              </c:strCache>
            </c:strRef>
          </c:tx>
          <c:spPr>
            <a:ln w="34925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'2'!$D$2:$M$2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'2'!$D$8:$M$8</c:f>
              <c:numCache>
                <c:formatCode>#,##0.00</c:formatCode>
                <c:ptCount val="10"/>
                <c:pt idx="0">
                  <c:v>2.2147906470908105</c:v>
                </c:pt>
                <c:pt idx="1">
                  <c:v>2.9648318042813457</c:v>
                </c:pt>
                <c:pt idx="2">
                  <c:v>3.0162436548223353</c:v>
                </c:pt>
                <c:pt idx="3">
                  <c:v>2.4933333333333332</c:v>
                </c:pt>
                <c:pt idx="4">
                  <c:v>4.1183206106870225</c:v>
                </c:pt>
                <c:pt idx="5">
                  <c:v>3.7502035751677067</c:v>
                </c:pt>
                <c:pt idx="6">
                  <c:v>3.9385901537826404</c:v>
                </c:pt>
                <c:pt idx="7">
                  <c:v>4.650964023057047</c:v>
                </c:pt>
                <c:pt idx="8">
                  <c:v>4.205832076420311</c:v>
                </c:pt>
                <c:pt idx="9">
                  <c:v>4.0508318990246694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9-40A4-97A6-36806BC2C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116416"/>
        <c:axId val="-1855078976"/>
      </c:lineChart>
      <c:catAx>
        <c:axId val="-411641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507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5078976"/>
        <c:scaling>
          <c:orientation val="minMax"/>
        </c:scaling>
        <c:delete val="0"/>
        <c:axPos val="l"/>
        <c:majorGridlines>
          <c:spPr>
            <a:ln w="38100">
              <a:solidFill>
                <a:schemeClr val="bg1"/>
              </a:solidFill>
              <a:prstDash val="solid"/>
            </a:ln>
          </c:spPr>
        </c:majorGridlines>
        <c:numFmt formatCode="0.0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accent6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4116416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9.7860677251409151E-2"/>
          <c:y val="0.89631632223446467"/>
          <c:w val="0.82195043242545507"/>
          <c:h val="9.4415450628398401E-2"/>
        </c:manualLayout>
      </c:layout>
      <c:overlay val="1"/>
      <c:spPr>
        <a:solidFill>
          <a:srgbClr val="FFFFFF"/>
        </a:solidFill>
        <a:ln w="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Sementes de pasto dos Prados de Kentucky- Preço Médio de Importação e de Exportação</a:t>
            </a:r>
            <a:r>
              <a:rPr lang="pt-PT" baseline="0"/>
              <a:t> </a:t>
            </a:r>
            <a:r>
              <a:rPr lang="pt-PT" b="0" baseline="0"/>
              <a:t>(€/kg)</a:t>
            </a:r>
            <a:endParaRPr lang="pt-PT" b="0"/>
          </a:p>
        </c:rich>
      </c:tx>
      <c:layout>
        <c:manualLayout>
          <c:xMode val="edge"/>
          <c:yMode val="edge"/>
          <c:x val="0.15522608263055587"/>
          <c:y val="9.139653276779341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435274668727278E-2"/>
          <c:y val="0.14729228812268774"/>
          <c:w val="0.89203099115979223"/>
          <c:h val="0.66582914572864327"/>
        </c:manualLayout>
      </c:layout>
      <c:lineChart>
        <c:grouping val="standard"/>
        <c:varyColors val="0"/>
        <c:ser>
          <c:idx val="1"/>
          <c:order val="0"/>
          <c:tx>
            <c:strRef>
              <c:f>'2'!$C$9</c:f>
              <c:strCache>
                <c:ptCount val="1"/>
                <c:pt idx="0">
                  <c:v>Preço Médio de Importação</c:v>
                </c:pt>
              </c:strCache>
            </c:strRef>
          </c:tx>
          <c:spPr>
            <a:ln w="34925">
              <a:solidFill>
                <a:srgbClr val="F79646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'2'!$D$2:$M$2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'2'!$D$9:$M$9</c:f>
              <c:numCache>
                <c:formatCode>0.00</c:formatCode>
                <c:ptCount val="10"/>
                <c:pt idx="0">
                  <c:v>3.1683839540260847</c:v>
                </c:pt>
                <c:pt idx="1">
                  <c:v>3.7317935079602167</c:v>
                </c:pt>
                <c:pt idx="2">
                  <c:v>4.1232479910297135</c:v>
                </c:pt>
                <c:pt idx="3">
                  <c:v>2.3478085798358377</c:v>
                </c:pt>
                <c:pt idx="4">
                  <c:v>4.0812784245003551</c:v>
                </c:pt>
                <c:pt idx="5">
                  <c:v>3.8058896083872962</c:v>
                </c:pt>
                <c:pt idx="6">
                  <c:v>3.5485415159968317</c:v>
                </c:pt>
                <c:pt idx="7">
                  <c:v>5.2544511668107168</c:v>
                </c:pt>
                <c:pt idx="8">
                  <c:v>6.3215831787260353</c:v>
                </c:pt>
                <c:pt idx="9">
                  <c:v>4.5759549896357719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8-4D72-99D5-A99CBB12C135}"/>
            </c:ext>
          </c:extLst>
        </c:ser>
        <c:ser>
          <c:idx val="0"/>
          <c:order val="1"/>
          <c:tx>
            <c:strRef>
              <c:f>'2'!$C$10</c:f>
              <c:strCache>
                <c:ptCount val="1"/>
                <c:pt idx="0">
                  <c:v>Preço Médio de Exportação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9999"/>
              </a:solidFill>
            </c:spPr>
          </c:marker>
          <c:cat>
            <c:numRef>
              <c:f>'2'!$D$2:$M$2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'2'!$D$10:$M$10</c:f>
              <c:numCache>
                <c:formatCode>#,##0.00</c:formatCode>
                <c:ptCount val="10"/>
                <c:pt idx="0">
                  <c:v>7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8-4D72-99D5-A99CBB12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55078432"/>
        <c:axId val="-1855081152"/>
      </c:lineChart>
      <c:catAx>
        <c:axId val="-185507843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508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5081152"/>
        <c:scaling>
          <c:orientation val="minMax"/>
        </c:scaling>
        <c:delete val="0"/>
        <c:axPos val="l"/>
        <c:majorGridlines>
          <c:spPr>
            <a:ln w="38100">
              <a:solidFill>
                <a:schemeClr val="bg1"/>
              </a:solidFill>
              <a:prstDash val="solid"/>
            </a:ln>
          </c:spPr>
        </c:majorGridlines>
        <c:numFmt formatCode="0.0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accent6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5078432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9.7860702194834351E-2"/>
          <c:y val="0.89631632223446467"/>
          <c:w val="0.82195043554338321"/>
          <c:h val="0.10368367776553533"/>
        </c:manualLayout>
      </c:layout>
      <c:overlay val="1"/>
      <c:spPr>
        <a:solidFill>
          <a:srgbClr val="FFFFFF"/>
        </a:solidFill>
        <a:ln w="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Sementes de Azevém - Preço Médio de Importação e de Exportação</a:t>
            </a:r>
            <a:r>
              <a:rPr lang="pt-PT" baseline="0"/>
              <a:t> </a:t>
            </a:r>
            <a:r>
              <a:rPr lang="pt-PT" b="0" baseline="0"/>
              <a:t>(€/kg)</a:t>
            </a:r>
            <a:endParaRPr lang="pt-PT" b="0"/>
          </a:p>
        </c:rich>
      </c:tx>
      <c:layout>
        <c:manualLayout>
          <c:xMode val="edge"/>
          <c:yMode val="edge"/>
          <c:x val="0.15024310485779441"/>
          <c:y val="3.1603558087662251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08976578692482"/>
          <c:y val="0.13819103670061719"/>
          <c:w val="0.850338324247085"/>
          <c:h val="0.66582914572864327"/>
        </c:manualLayout>
      </c:layout>
      <c:lineChart>
        <c:grouping val="standard"/>
        <c:varyColors val="0"/>
        <c:ser>
          <c:idx val="1"/>
          <c:order val="0"/>
          <c:tx>
            <c:strRef>
              <c:f>'2'!$C$11</c:f>
              <c:strCache>
                <c:ptCount val="1"/>
                <c:pt idx="0">
                  <c:v>Preço Médio de Importação</c:v>
                </c:pt>
              </c:strCache>
            </c:strRef>
          </c:tx>
          <c:spPr>
            <a:ln w="34925">
              <a:solidFill>
                <a:srgbClr val="F79646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'2'!$D$2:$M$2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'2'!$D$11:$M$11</c:f>
              <c:numCache>
                <c:formatCode>0.00</c:formatCode>
                <c:ptCount val="10"/>
                <c:pt idx="0">
                  <c:v>1.1691260309724751</c:v>
                </c:pt>
                <c:pt idx="1">
                  <c:v>1.2240456338003398</c:v>
                </c:pt>
                <c:pt idx="2">
                  <c:v>1.2273843701514175</c:v>
                </c:pt>
                <c:pt idx="3">
                  <c:v>1.2847381349386267</c:v>
                </c:pt>
                <c:pt idx="4">
                  <c:v>1.3563495100553433</c:v>
                </c:pt>
                <c:pt idx="5">
                  <c:v>1.3470760433767535</c:v>
                </c:pt>
                <c:pt idx="6">
                  <c:v>1.2290402090957686</c:v>
                </c:pt>
                <c:pt idx="7">
                  <c:v>1.4848060671783518</c:v>
                </c:pt>
                <c:pt idx="8">
                  <c:v>1.5046915360201054</c:v>
                </c:pt>
                <c:pt idx="9">
                  <c:v>1.5998628395106134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B-4959-9F60-9A014038F313}"/>
            </c:ext>
          </c:extLst>
        </c:ser>
        <c:ser>
          <c:idx val="0"/>
          <c:order val="1"/>
          <c:tx>
            <c:strRef>
              <c:f>'2'!$C$12</c:f>
              <c:strCache>
                <c:ptCount val="1"/>
                <c:pt idx="0">
                  <c:v>Preço Médio de Exportação</c:v>
                </c:pt>
              </c:strCache>
            </c:strRef>
          </c:tx>
          <c:spPr>
            <a:ln w="34925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'2'!$D$2:$M$2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'2'!$D$12:$M$12</c:f>
              <c:numCache>
                <c:formatCode>#,##0.00</c:formatCode>
                <c:ptCount val="10"/>
                <c:pt idx="0">
                  <c:v>1.1400354829258765</c:v>
                </c:pt>
                <c:pt idx="1">
                  <c:v>1.2015987156259262</c:v>
                </c:pt>
                <c:pt idx="2">
                  <c:v>1.2050740231163595</c:v>
                </c:pt>
                <c:pt idx="3">
                  <c:v>1.3093240314146302</c:v>
                </c:pt>
                <c:pt idx="4">
                  <c:v>1.3835966533821669</c:v>
                </c:pt>
                <c:pt idx="5">
                  <c:v>1.4036496855781397</c:v>
                </c:pt>
                <c:pt idx="6">
                  <c:v>1.2925018105888881</c:v>
                </c:pt>
                <c:pt idx="7">
                  <c:v>1.5399200249649836</c:v>
                </c:pt>
                <c:pt idx="8">
                  <c:v>1.6463311695267475</c:v>
                </c:pt>
                <c:pt idx="9">
                  <c:v>1.7516087099226092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B-4959-9F60-9A014038F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55077344"/>
        <c:axId val="-1855076800"/>
      </c:lineChart>
      <c:catAx>
        <c:axId val="-185507734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507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5076800"/>
        <c:scaling>
          <c:orientation val="minMax"/>
        </c:scaling>
        <c:delete val="0"/>
        <c:axPos val="l"/>
        <c:majorGridlines>
          <c:spPr>
            <a:ln w="38100">
              <a:solidFill>
                <a:schemeClr val="bg1"/>
              </a:solidFill>
              <a:prstDash val="solid"/>
            </a:ln>
          </c:spPr>
        </c:majorGridlines>
        <c:numFmt formatCode="0.0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accent6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5077344"/>
        <c:crosses val="autoZero"/>
        <c:crossBetween val="between"/>
        <c:majorUnit val="0.25"/>
      </c:valAx>
      <c:spPr>
        <a:solidFill>
          <a:schemeClr val="bg1">
            <a:lumMod val="95000"/>
          </a:schemeClr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9.7860677251409151E-2"/>
          <c:y val="0.89631632223446467"/>
          <c:w val="0.82195043242545507"/>
          <c:h val="8.5308466134565997E-2"/>
        </c:manualLayout>
      </c:layout>
      <c:overlay val="1"/>
      <c:spPr>
        <a:solidFill>
          <a:srgbClr val="FFFFFF"/>
        </a:solidFill>
        <a:ln w="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Sementes de Fléolo dos prados, Ervilhaca, etc - Preço Médio de Importação e de Exportação</a:t>
            </a:r>
            <a:r>
              <a:rPr lang="pt-PT" baseline="0"/>
              <a:t> </a:t>
            </a:r>
            <a:r>
              <a:rPr lang="pt-PT" b="0" baseline="0"/>
              <a:t>(€/kg)</a:t>
            </a:r>
            <a:endParaRPr lang="pt-PT" b="0"/>
          </a:p>
        </c:rich>
      </c:tx>
      <c:layout>
        <c:manualLayout>
          <c:xMode val="edge"/>
          <c:yMode val="edge"/>
          <c:x val="0.15024306744265661"/>
          <c:y val="3.1603558087662251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89969188634029E-2"/>
          <c:y val="0.13819113069714054"/>
          <c:w val="0.88715799383772675"/>
          <c:h val="0.66582914572864327"/>
        </c:manualLayout>
      </c:layout>
      <c:lineChart>
        <c:grouping val="standard"/>
        <c:varyColors val="0"/>
        <c:ser>
          <c:idx val="1"/>
          <c:order val="0"/>
          <c:tx>
            <c:strRef>
              <c:f>'2'!$C$13</c:f>
              <c:strCache>
                <c:ptCount val="1"/>
                <c:pt idx="0">
                  <c:v>Preço Médio de Importação</c:v>
                </c:pt>
              </c:strCache>
            </c:strRef>
          </c:tx>
          <c:spPr>
            <a:ln w="34925">
              <a:solidFill>
                <a:srgbClr val="F79646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'2'!$D$2:$M$2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'2'!$D$13:$M$13</c:f>
              <c:numCache>
                <c:formatCode>0.00</c:formatCode>
                <c:ptCount val="10"/>
                <c:pt idx="0">
                  <c:v>0.98769805837438496</c:v>
                </c:pt>
                <c:pt idx="1">
                  <c:v>1.0559677583920006</c:v>
                </c:pt>
                <c:pt idx="2">
                  <c:v>1.0029724221137761</c:v>
                </c:pt>
                <c:pt idx="3">
                  <c:v>0.91227364981931591</c:v>
                </c:pt>
                <c:pt idx="4">
                  <c:v>0.83994544838674845</c:v>
                </c:pt>
                <c:pt idx="5">
                  <c:v>0.83332526572917165</c:v>
                </c:pt>
                <c:pt idx="6">
                  <c:v>0.90468261012357942</c:v>
                </c:pt>
                <c:pt idx="7">
                  <c:v>1.5240967987958662</c:v>
                </c:pt>
                <c:pt idx="8">
                  <c:v>1.7587305571420888</c:v>
                </c:pt>
                <c:pt idx="9">
                  <c:v>1.2707816985025417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6-4952-A0E8-570CB6A26913}"/>
            </c:ext>
          </c:extLst>
        </c:ser>
        <c:ser>
          <c:idx val="0"/>
          <c:order val="1"/>
          <c:tx>
            <c:strRef>
              <c:f>'2'!$C$14</c:f>
              <c:strCache>
                <c:ptCount val="1"/>
                <c:pt idx="0">
                  <c:v>Preço Médio de Exportação</c:v>
                </c:pt>
              </c:strCache>
            </c:strRef>
          </c:tx>
          <c:spPr>
            <a:ln w="34925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'2'!$D$2:$M$2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'2'!$D$14:$M$14</c:f>
              <c:numCache>
                <c:formatCode>#,##0.00</c:formatCode>
                <c:ptCount val="10"/>
                <c:pt idx="0">
                  <c:v>1.5061696239622335</c:v>
                </c:pt>
                <c:pt idx="1">
                  <c:v>1.4348702632070189</c:v>
                </c:pt>
                <c:pt idx="2">
                  <c:v>1.4436855387316216</c:v>
                </c:pt>
                <c:pt idx="3">
                  <c:v>1.5266695315857326</c:v>
                </c:pt>
                <c:pt idx="4">
                  <c:v>0.38987148310425979</c:v>
                </c:pt>
                <c:pt idx="5">
                  <c:v>1.601330396095201</c:v>
                </c:pt>
                <c:pt idx="6">
                  <c:v>1.2278299959133634</c:v>
                </c:pt>
                <c:pt idx="7">
                  <c:v>1.4563755157080249</c:v>
                </c:pt>
                <c:pt idx="8">
                  <c:v>1.7582667061494421</c:v>
                </c:pt>
                <c:pt idx="9">
                  <c:v>1.6686144578313253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6-4952-A0E8-570CB6A26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55079520"/>
        <c:axId val="-1855074624"/>
      </c:lineChart>
      <c:catAx>
        <c:axId val="-185507952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5074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5074624"/>
        <c:scaling>
          <c:orientation val="minMax"/>
        </c:scaling>
        <c:delete val="0"/>
        <c:axPos val="l"/>
        <c:majorGridlines>
          <c:spPr>
            <a:ln w="38100">
              <a:solidFill>
                <a:schemeClr val="bg1"/>
              </a:solidFill>
              <a:prstDash val="solid"/>
            </a:ln>
          </c:spPr>
        </c:majorGridlines>
        <c:numFmt formatCode="0.0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accent6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5079520"/>
        <c:crosses val="autoZero"/>
        <c:crossBetween val="between"/>
        <c:majorUnit val="0.25"/>
      </c:valAx>
      <c:spPr>
        <a:solidFill>
          <a:schemeClr val="bg1">
            <a:lumMod val="95000"/>
          </a:schemeClr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9.7860702194834351E-2"/>
          <c:y val="0.89631632223446467"/>
          <c:w val="0.82195043554338321"/>
          <c:h val="8.5308466134565997E-2"/>
        </c:manualLayout>
      </c:layout>
      <c:overlay val="1"/>
      <c:spPr>
        <a:solidFill>
          <a:srgbClr val="FFFFFF"/>
        </a:solidFill>
        <a:ln w="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Sementes de Tremoço - Preço Médio de Importação e de Exportação</a:t>
            </a:r>
            <a:r>
              <a:rPr lang="pt-PT" baseline="0"/>
              <a:t> </a:t>
            </a:r>
            <a:r>
              <a:rPr lang="pt-PT" b="0" baseline="0"/>
              <a:t>(€/kg)</a:t>
            </a:r>
            <a:endParaRPr lang="pt-PT" b="0"/>
          </a:p>
        </c:rich>
      </c:tx>
      <c:layout>
        <c:manualLayout>
          <c:xMode val="edge"/>
          <c:yMode val="edge"/>
          <c:x val="0.14074164683138646"/>
          <c:y val="3.1613776558706577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08976578692482"/>
          <c:y val="0.13819103670061719"/>
          <c:w val="0.850338324247085"/>
          <c:h val="0.66582914572864327"/>
        </c:manualLayout>
      </c:layout>
      <c:lineChart>
        <c:grouping val="standard"/>
        <c:varyColors val="0"/>
        <c:ser>
          <c:idx val="1"/>
          <c:order val="0"/>
          <c:tx>
            <c:strRef>
              <c:f>'2'!$C$15</c:f>
              <c:strCache>
                <c:ptCount val="1"/>
                <c:pt idx="0">
                  <c:v>Preço Médio de Importação</c:v>
                </c:pt>
              </c:strCache>
            </c:strRef>
          </c:tx>
          <c:spPr>
            <a:ln w="34925">
              <a:solidFill>
                <a:srgbClr val="F79646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'2'!$D$2:$M$2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'2'!$D$15:$M$15</c:f>
              <c:numCache>
                <c:formatCode>0.00</c:formatCode>
                <c:ptCount val="10"/>
                <c:pt idx="0">
                  <c:v>0.56236518490515686</c:v>
                </c:pt>
                <c:pt idx="1">
                  <c:v>0.56091643334547991</c:v>
                </c:pt>
                <c:pt idx="2">
                  <c:v>0.61903111188144555</c:v>
                </c:pt>
                <c:pt idx="3">
                  <c:v>0.63889595857650627</c:v>
                </c:pt>
                <c:pt idx="4">
                  <c:v>0.6678942989273805</c:v>
                </c:pt>
                <c:pt idx="5">
                  <c:v>0.738361106339117</c:v>
                </c:pt>
                <c:pt idx="6">
                  <c:v>0.66923094690418183</c:v>
                </c:pt>
                <c:pt idx="7">
                  <c:v>0.9115721764650716</c:v>
                </c:pt>
                <c:pt idx="8">
                  <c:v>0.89326965429123695</c:v>
                </c:pt>
                <c:pt idx="9">
                  <c:v>0.80944400791619531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D-41A1-B011-B1D35721C878}"/>
            </c:ext>
          </c:extLst>
        </c:ser>
        <c:ser>
          <c:idx val="0"/>
          <c:order val="1"/>
          <c:tx>
            <c:strRef>
              <c:f>'2'!$C$16</c:f>
              <c:strCache>
                <c:ptCount val="1"/>
                <c:pt idx="0">
                  <c:v>Preço Médio de Exportação</c:v>
                </c:pt>
              </c:strCache>
            </c:strRef>
          </c:tx>
          <c:spPr>
            <a:ln w="34925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'2'!$D$2:$M$2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'2'!$D$16:$M$16</c:f>
              <c:numCache>
                <c:formatCode>#,##0.00</c:formatCode>
                <c:ptCount val="10"/>
                <c:pt idx="0">
                  <c:v>0.83700692112097685</c:v>
                </c:pt>
                <c:pt idx="1">
                  <c:v>0.80047578623181259</c:v>
                </c:pt>
                <c:pt idx="2">
                  <c:v>0.84787249027532485</c:v>
                </c:pt>
                <c:pt idx="3">
                  <c:v>0.67688196264744427</c:v>
                </c:pt>
                <c:pt idx="4">
                  <c:v>0.77745835529362917</c:v>
                </c:pt>
                <c:pt idx="5">
                  <c:v>0.80796741707361563</c:v>
                </c:pt>
                <c:pt idx="6">
                  <c:v>1.335429672624886</c:v>
                </c:pt>
                <c:pt idx="7">
                  <c:v>1.2073467261043245</c:v>
                </c:pt>
                <c:pt idx="8">
                  <c:v>1.619609016205944</c:v>
                </c:pt>
                <c:pt idx="9">
                  <c:v>1.6773337926283154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D-41A1-B011-B1D35721C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55076256"/>
        <c:axId val="-1855077888"/>
      </c:lineChart>
      <c:catAx>
        <c:axId val="-185507625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5077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5077888"/>
        <c:scaling>
          <c:orientation val="minMax"/>
        </c:scaling>
        <c:delete val="0"/>
        <c:axPos val="l"/>
        <c:majorGridlines>
          <c:spPr>
            <a:ln w="38100">
              <a:solidFill>
                <a:schemeClr val="bg1"/>
              </a:solidFill>
              <a:prstDash val="solid"/>
            </a:ln>
          </c:spPr>
        </c:majorGridlines>
        <c:numFmt formatCode="0.0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accent6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5076256"/>
        <c:crosses val="autoZero"/>
        <c:crossBetween val="between"/>
        <c:majorUnit val="0.25"/>
      </c:valAx>
      <c:spPr>
        <a:solidFill>
          <a:schemeClr val="bg1">
            <a:lumMod val="95000"/>
          </a:schemeClr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9.7860677251409151E-2"/>
          <c:y val="0.89631632223446467"/>
          <c:w val="0.82195043242545507"/>
          <c:h val="8.5308466134565997E-2"/>
        </c:manualLayout>
      </c:layout>
      <c:overlay val="1"/>
      <c:spPr>
        <a:solidFill>
          <a:srgbClr val="FFFFFF"/>
        </a:solidFill>
        <a:ln w="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Sementes de Beterraba Forrageira - Preço Médio de Importação e de Exportação</a:t>
            </a:r>
            <a:r>
              <a:rPr lang="pt-PT" baseline="0"/>
              <a:t> </a:t>
            </a:r>
            <a:r>
              <a:rPr lang="pt-PT" b="0" baseline="0"/>
              <a:t>(€/kg)</a:t>
            </a:r>
            <a:endParaRPr lang="pt-PT" b="0"/>
          </a:p>
        </c:rich>
      </c:tx>
      <c:layout>
        <c:manualLayout>
          <c:xMode val="edge"/>
          <c:yMode val="edge"/>
          <c:x val="0.15024306744265661"/>
          <c:y val="3.1603558087662251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68971828911652E-2"/>
          <c:y val="0.13819113069714054"/>
          <c:w val="0.90259665120808374"/>
          <c:h val="0.66582914572864327"/>
        </c:manualLayout>
      </c:layout>
      <c:lineChart>
        <c:grouping val="standard"/>
        <c:varyColors val="0"/>
        <c:ser>
          <c:idx val="1"/>
          <c:order val="0"/>
          <c:tx>
            <c:strRef>
              <c:f>'2'!$C$17</c:f>
              <c:strCache>
                <c:ptCount val="1"/>
                <c:pt idx="0">
                  <c:v>Preço Médio de Importação</c:v>
                </c:pt>
              </c:strCache>
            </c:strRef>
          </c:tx>
          <c:spPr>
            <a:ln w="34925">
              <a:solidFill>
                <a:srgbClr val="F79646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'2'!$D$2:$M$2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'2'!$D$17:$M$17</c:f>
              <c:numCache>
                <c:formatCode>0.00</c:formatCode>
                <c:ptCount val="10"/>
                <c:pt idx="0">
                  <c:v>1.8087997411840828</c:v>
                </c:pt>
                <c:pt idx="1">
                  <c:v>3.3193700787401577</c:v>
                </c:pt>
                <c:pt idx="2">
                  <c:v>2.0021637216011539</c:v>
                </c:pt>
                <c:pt idx="3">
                  <c:v>2.3638928067700986</c:v>
                </c:pt>
                <c:pt idx="4">
                  <c:v>2.5453622207176707</c:v>
                </c:pt>
                <c:pt idx="5">
                  <c:v>3.7916932907348246</c:v>
                </c:pt>
                <c:pt idx="6">
                  <c:v>3.7444415380591156</c:v>
                </c:pt>
                <c:pt idx="7">
                  <c:v>5.6270598438855162</c:v>
                </c:pt>
                <c:pt idx="8">
                  <c:v>4.5434214347952366</c:v>
                </c:pt>
                <c:pt idx="9">
                  <c:v>4.8132867132867139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0-47C2-931E-427D0F38A319}"/>
            </c:ext>
          </c:extLst>
        </c:ser>
        <c:ser>
          <c:idx val="0"/>
          <c:order val="1"/>
          <c:tx>
            <c:strRef>
              <c:f>'2'!$C$18</c:f>
              <c:strCache>
                <c:ptCount val="1"/>
                <c:pt idx="0">
                  <c:v>Preço Médio de Exportação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pPr>
              <a:solidFill>
                <a:srgbClr val="009999"/>
              </a:solidFill>
            </c:spPr>
          </c:marker>
          <c:cat>
            <c:numRef>
              <c:f>'2'!$D$2:$M$2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'2'!$D$18:$M$18</c:f>
              <c:numCache>
                <c:formatCode>#,##0.00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0-47C2-931E-427D0F38A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55075712"/>
        <c:axId val="-1855075168"/>
      </c:lineChart>
      <c:catAx>
        <c:axId val="-185507571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507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5075168"/>
        <c:scaling>
          <c:orientation val="minMax"/>
        </c:scaling>
        <c:delete val="0"/>
        <c:axPos val="l"/>
        <c:majorGridlines>
          <c:spPr>
            <a:ln w="38100">
              <a:solidFill>
                <a:schemeClr val="bg1"/>
              </a:solidFill>
              <a:prstDash val="solid"/>
            </a:ln>
          </c:spPr>
        </c:majorGridlines>
        <c:numFmt formatCode="0.0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accent6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5075712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9.7860702194834351E-2"/>
          <c:y val="0.89631632223446467"/>
          <c:w val="0.82195043554338321"/>
          <c:h val="8.5308466134565997E-2"/>
        </c:manualLayout>
      </c:layout>
      <c:overlay val="1"/>
      <c:spPr>
        <a:solidFill>
          <a:srgbClr val="FFFFFF"/>
        </a:solidFill>
        <a:ln w="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Sementes de Luzerna</a:t>
            </a:r>
            <a:r>
              <a:rPr lang="pt-PT" baseline="0"/>
              <a:t> </a:t>
            </a:r>
            <a:r>
              <a:rPr lang="pt-PT"/>
              <a:t>- Destinos de Saída  UE e PT </a:t>
            </a:r>
            <a:r>
              <a:rPr lang="pt-PT" b="0"/>
              <a:t>(t)</a:t>
            </a:r>
          </a:p>
        </c:rich>
      </c:tx>
      <c:layout>
        <c:manualLayout>
          <c:xMode val="edge"/>
          <c:yMode val="edge"/>
          <c:x val="0.1642230971128609"/>
          <c:y val="4.490011665208515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7829349363137"/>
          <c:y val="0.13819095477386933"/>
          <c:w val="0.84106668679778507"/>
          <c:h val="0.66582914572864327"/>
        </c:manualLayout>
      </c:layout>
      <c:lineChart>
        <c:grouping val="standard"/>
        <c:varyColors val="0"/>
        <c:ser>
          <c:idx val="0"/>
          <c:order val="0"/>
          <c:tx>
            <c:strRef>
              <c:f>'3'!$D$3</c:f>
              <c:strCache>
                <c:ptCount val="1"/>
                <c:pt idx="0">
                  <c:v>UE</c:v>
                </c:pt>
              </c:strCache>
            </c:strRef>
          </c:tx>
          <c:spPr>
            <a:ln w="34925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'3'!$E$2:$N$2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'3'!$E$3:$N$3</c:f>
              <c:numCache>
                <c:formatCode>#,##0</c:formatCode>
                <c:ptCount val="10"/>
                <c:pt idx="0">
                  <c:v>10300</c:v>
                </c:pt>
                <c:pt idx="1">
                  <c:v>5875</c:v>
                </c:pt>
                <c:pt idx="2">
                  <c:v>3399</c:v>
                </c:pt>
                <c:pt idx="3">
                  <c:v>2610</c:v>
                </c:pt>
                <c:pt idx="4">
                  <c:v>4195</c:v>
                </c:pt>
                <c:pt idx="5">
                  <c:v>10229</c:v>
                </c:pt>
                <c:pt idx="6">
                  <c:v>16884</c:v>
                </c:pt>
                <c:pt idx="7">
                  <c:v>56855</c:v>
                </c:pt>
                <c:pt idx="8">
                  <c:v>255519</c:v>
                </c:pt>
                <c:pt idx="9">
                  <c:v>68353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C-4EA0-91E9-81071B731D30}"/>
            </c:ext>
          </c:extLst>
        </c:ser>
        <c:ser>
          <c:idx val="2"/>
          <c:order val="1"/>
          <c:tx>
            <c:strRef>
              <c:f>'3'!$D$4</c:f>
              <c:strCache>
                <c:ptCount val="1"/>
                <c:pt idx="0">
                  <c:v>PT</c:v>
                </c:pt>
              </c:strCache>
            </c:strRef>
          </c:tx>
          <c:spPr>
            <a:ln w="34925">
              <a:solidFill>
                <a:srgbClr val="E46C0A"/>
              </a:solidFill>
            </a:ln>
          </c:spPr>
          <c:marker>
            <c:symbol val="diamond"/>
            <c:size val="6"/>
            <c:spPr>
              <a:solidFill>
                <a:srgbClr val="F79646">
                  <a:lumMod val="75000"/>
                </a:srgbClr>
              </a:solidFill>
            </c:spPr>
          </c:marker>
          <c:cat>
            <c:numRef>
              <c:f>'3'!$E$2:$N$2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'3'!$E$4:$N$4</c:f>
              <c:numCache>
                <c:formatCode>#,##0</c:formatCode>
                <c:ptCount val="10"/>
                <c:pt idx="2">
                  <c:v>1100</c:v>
                </c:pt>
                <c:pt idx="3">
                  <c:v>32235</c:v>
                </c:pt>
                <c:pt idx="4">
                  <c:v>800</c:v>
                </c:pt>
                <c:pt idx="5">
                  <c:v>406</c:v>
                </c:pt>
                <c:pt idx="6">
                  <c:v>125</c:v>
                </c:pt>
                <c:pt idx="7">
                  <c:v>150</c:v>
                </c:pt>
                <c:pt idx="8">
                  <c:v>55</c:v>
                </c:pt>
                <c:pt idx="9">
                  <c:v>3448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C-4EA0-91E9-81071B731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55081696"/>
        <c:axId val="-1855080608"/>
      </c:lineChart>
      <c:catAx>
        <c:axId val="-185508169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508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5080608"/>
        <c:scaling>
          <c:orientation val="minMax"/>
        </c:scaling>
        <c:delete val="0"/>
        <c:axPos val="l"/>
        <c:majorGridlines>
          <c:spPr>
            <a:ln w="38100">
              <a:solidFill>
                <a:schemeClr val="bg1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accent6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-1855081696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9291994750656166"/>
          <c:y val="0.89631634587343256"/>
          <c:w val="0.60931758530183733"/>
          <c:h val="5.3432123067949866E-2"/>
        </c:manualLayout>
      </c:layout>
      <c:overlay val="1"/>
      <c:spPr>
        <a:solidFill>
          <a:srgbClr val="FFFFFF"/>
        </a:solidFill>
        <a:ln w="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://www.ine.pt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://www.gpp.pt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415634</xdr:colOff>
      <xdr:row>6</xdr:row>
      <xdr:rowOff>96983</xdr:rowOff>
    </xdr:from>
    <xdr:to>
      <xdr:col>0</xdr:col>
      <xdr:colOff>2352332</xdr:colOff>
      <xdr:row>7</xdr:row>
      <xdr:rowOff>121227</xdr:rowOff>
    </xdr:to>
    <xdr:pic>
      <xdr:nvPicPr>
        <xdr:cNvPr id="513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634" y="1967347"/>
          <a:ext cx="1936698" cy="327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164522</xdr:colOff>
      <xdr:row>1</xdr:row>
      <xdr:rowOff>251112</xdr:rowOff>
    </xdr:from>
    <xdr:to>
      <xdr:col>0</xdr:col>
      <xdr:colOff>2260021</xdr:colOff>
      <xdr:row>6</xdr:row>
      <xdr:rowOff>86590</xdr:rowOff>
    </xdr:to>
    <xdr:pic>
      <xdr:nvPicPr>
        <xdr:cNvPr id="4" name="irc_mi" descr="Resultado de imagem para sementes de plantas forrageira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22" y="606135"/>
          <a:ext cx="2095499" cy="135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34636</xdr:colOff>
      <xdr:row>0</xdr:row>
      <xdr:rowOff>77932</xdr:rowOff>
    </xdr:from>
    <xdr:to>
      <xdr:col>0</xdr:col>
      <xdr:colOff>2418379</xdr:colOff>
      <xdr:row>1</xdr:row>
      <xdr:rowOff>33832</xdr:rowOff>
    </xdr:to>
    <xdr:pic>
      <xdr:nvPicPr>
        <xdr:cNvPr id="6" name="Imagem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636" y="77932"/>
          <a:ext cx="2383743" cy="3109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394255</xdr:colOff>
      <xdr:row>22</xdr:row>
      <xdr:rowOff>26263</xdr:rowOff>
    </xdr:from>
    <xdr:to>
      <xdr:col>5</xdr:col>
      <xdr:colOff>408213</xdr:colOff>
      <xdr:row>40</xdr:row>
      <xdr:rowOff>130036</xdr:rowOff>
    </xdr:to>
    <xdr:graphicFrame macro="">
      <xdr:nvGraphicFramePr>
        <xdr:cNvPr id="1043" name="Gráfico 1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566895</xdr:colOff>
      <xdr:row>22</xdr:row>
      <xdr:rowOff>74337</xdr:rowOff>
    </xdr:from>
    <xdr:to>
      <xdr:col>12</xdr:col>
      <xdr:colOff>457834</xdr:colOff>
      <xdr:row>42</xdr:row>
      <xdr:rowOff>2148</xdr:rowOff>
    </xdr:to>
    <xdr:graphicFrame macro="">
      <xdr:nvGraphicFramePr>
        <xdr:cNvPr id="1044" name="Gráfico 2">
          <a:extLst>
            <a:ext uri="{FF2B5EF4-FFF2-40B4-BE49-F238E27FC236}">
              <a16:creationId xmlns:a16="http://schemas.microsoft.com/office/drawing/2014/main" id="{00000000-0008-0000-02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366266</xdr:colOff>
      <xdr:row>43</xdr:row>
      <xdr:rowOff>89792</xdr:rowOff>
    </xdr:from>
    <xdr:to>
      <xdr:col>5</xdr:col>
      <xdr:colOff>447092</xdr:colOff>
      <xdr:row>62</xdr:row>
      <xdr:rowOff>50133</xdr:rowOff>
    </xdr:to>
    <xdr:graphicFrame macro="">
      <xdr:nvGraphicFramePr>
        <xdr:cNvPr id="1045" name="Gráfico 3">
          <a:extLst>
            <a:ext uri="{FF2B5EF4-FFF2-40B4-BE49-F238E27FC236}">
              <a16:creationId xmlns:a16="http://schemas.microsoft.com/office/drawing/2014/main" id="{00000000-0008-0000-0200-00001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685985</xdr:colOff>
      <xdr:row>44</xdr:row>
      <xdr:rowOff>56288</xdr:rowOff>
    </xdr:from>
    <xdr:to>
      <xdr:col>12</xdr:col>
      <xdr:colOff>456606</xdr:colOff>
      <xdr:row>62</xdr:row>
      <xdr:rowOff>155510</xdr:rowOff>
    </xdr:to>
    <xdr:graphicFrame macro="">
      <xdr:nvGraphicFramePr>
        <xdr:cNvPr id="1046" name="Gráfico 4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308874</xdr:colOff>
      <xdr:row>65</xdr:row>
      <xdr:rowOff>2729</xdr:rowOff>
    </xdr:from>
    <xdr:to>
      <xdr:col>5</xdr:col>
      <xdr:colOff>359619</xdr:colOff>
      <xdr:row>82</xdr:row>
      <xdr:rowOff>165229</xdr:rowOff>
    </xdr:to>
    <xdr:graphicFrame macro="">
      <xdr:nvGraphicFramePr>
        <xdr:cNvPr id="1047" name="Gráfico 5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699384</xdr:colOff>
      <xdr:row>64</xdr:row>
      <xdr:rowOff>125773</xdr:rowOff>
    </xdr:from>
    <xdr:to>
      <xdr:col>12</xdr:col>
      <xdr:colOff>359718</xdr:colOff>
      <xdr:row>83</xdr:row>
      <xdr:rowOff>59543</xdr:rowOff>
    </xdr:to>
    <xdr:graphicFrame macro="">
      <xdr:nvGraphicFramePr>
        <xdr:cNvPr id="1048" name="Gráfico 6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217969</xdr:colOff>
      <xdr:row>85</xdr:row>
      <xdr:rowOff>38131</xdr:rowOff>
    </xdr:from>
    <xdr:to>
      <xdr:col>5</xdr:col>
      <xdr:colOff>359619</xdr:colOff>
      <xdr:row>103</xdr:row>
      <xdr:rowOff>101799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651096</xdr:colOff>
      <xdr:row>85</xdr:row>
      <xdr:rowOff>117224</xdr:rowOff>
    </xdr:from>
    <xdr:to>
      <xdr:col>12</xdr:col>
      <xdr:colOff>331483</xdr:colOff>
      <xdr:row>104</xdr:row>
      <xdr:rowOff>20971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549144</xdr:colOff>
      <xdr:row>23</xdr:row>
      <xdr:rowOff>114687</xdr:rowOff>
    </xdr:from>
    <xdr:to>
      <xdr:col>7</xdr:col>
      <xdr:colOff>91167</xdr:colOff>
      <xdr:row>40</xdr:row>
      <xdr:rowOff>105162</xdr:rowOff>
    </xdr:to>
    <xdr:graphicFrame macro="">
      <xdr:nvGraphicFramePr>
        <xdr:cNvPr id="2067" name="Gráfico 1">
          <a:extLst>
            <a:ext uri="{FF2B5EF4-FFF2-40B4-BE49-F238E27FC236}">
              <a16:creationId xmlns:a16="http://schemas.microsoft.com/office/drawing/2014/main" id="{00000000-0008-0000-0300-00001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367782</xdr:colOff>
      <xdr:row>23</xdr:row>
      <xdr:rowOff>87004</xdr:rowOff>
    </xdr:from>
    <xdr:to>
      <xdr:col>13</xdr:col>
      <xdr:colOff>588994</xdr:colOff>
      <xdr:row>41</xdr:row>
      <xdr:rowOff>48904</xdr:rowOff>
    </xdr:to>
    <xdr:graphicFrame macro="">
      <xdr:nvGraphicFramePr>
        <xdr:cNvPr id="2068" name="Gráfico 2">
          <a:extLst>
            <a:ext uri="{FF2B5EF4-FFF2-40B4-BE49-F238E27FC236}">
              <a16:creationId xmlns:a16="http://schemas.microsoft.com/office/drawing/2014/main" id="{00000000-0008-0000-03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687549</xdr:colOff>
      <xdr:row>43</xdr:row>
      <xdr:rowOff>26244</xdr:rowOff>
    </xdr:from>
    <xdr:to>
      <xdr:col>7</xdr:col>
      <xdr:colOff>32657</xdr:colOff>
      <xdr:row>60</xdr:row>
      <xdr:rowOff>16719</xdr:rowOff>
    </xdr:to>
    <xdr:graphicFrame macro="">
      <xdr:nvGraphicFramePr>
        <xdr:cNvPr id="2069" name="Gráfico 3">
          <a:extLst>
            <a:ext uri="{FF2B5EF4-FFF2-40B4-BE49-F238E27FC236}">
              <a16:creationId xmlns:a16="http://schemas.microsoft.com/office/drawing/2014/main" id="{00000000-0008-0000-0300-00001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582386</xdr:colOff>
      <xdr:row>62</xdr:row>
      <xdr:rowOff>15828</xdr:rowOff>
    </xdr:from>
    <xdr:to>
      <xdr:col>7</xdr:col>
      <xdr:colOff>98944</xdr:colOff>
      <xdr:row>79</xdr:row>
      <xdr:rowOff>6303</xdr:rowOff>
    </xdr:to>
    <xdr:graphicFrame macro="">
      <xdr:nvGraphicFramePr>
        <xdr:cNvPr id="2071" name="Gráfico 5">
          <a:extLst>
            <a:ext uri="{FF2B5EF4-FFF2-40B4-BE49-F238E27FC236}">
              <a16:creationId xmlns:a16="http://schemas.microsoft.com/office/drawing/2014/main" id="{00000000-0008-0000-0300-00001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233071</xdr:colOff>
      <xdr:row>43</xdr:row>
      <xdr:rowOff>76395</xdr:rowOff>
    </xdr:from>
    <xdr:to>
      <xdr:col>13</xdr:col>
      <xdr:colOff>501908</xdr:colOff>
      <xdr:row>60</xdr:row>
      <xdr:rowOff>66870</xdr:rowOff>
    </xdr:to>
    <xdr:graphicFrame macro="">
      <xdr:nvGraphicFramePr>
        <xdr:cNvPr id="8" name="Gráfico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182919</xdr:colOff>
      <xdr:row>62</xdr:row>
      <xdr:rowOff>47818</xdr:rowOff>
    </xdr:from>
    <xdr:to>
      <xdr:col>13</xdr:col>
      <xdr:colOff>524068</xdr:colOff>
      <xdr:row>79</xdr:row>
      <xdr:rowOff>162118</xdr:rowOff>
    </xdr:to>
    <xdr:graphicFrame macro="">
      <xdr:nvGraphicFramePr>
        <xdr:cNvPr id="9" name="Gráfico 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0"/>
  <sheetViews>
    <sheetView showGridLines="0" tabSelected="1" zoomScale="110" zoomScaleNormal="110" zoomScaleSheetLayoutView="110" workbookViewId="0">
      <selection activeCell="B1" sqref="B1"/>
    </sheetView>
  </sheetViews>
  <sheetFormatPr defaultRowHeight="12.75" x14ac:dyDescent="0.2"/>
  <cols>
    <col min="1" max="1" width="36.42578125" customWidth="1"/>
    <col min="2" max="2" width="52.28515625" customWidth="1"/>
  </cols>
  <sheetData>
    <row r="1" spans="1:2" ht="27.75" customHeight="1" x14ac:dyDescent="0.2">
      <c r="B1" s="22" t="s">
        <v>29</v>
      </c>
    </row>
    <row r="2" spans="1:2" ht="24" customHeight="1" x14ac:dyDescent="0.2">
      <c r="A2" s="30" t="s">
        <v>64</v>
      </c>
      <c r="B2" s="23" t="s">
        <v>30</v>
      </c>
    </row>
    <row r="3" spans="1:2" ht="24" customHeight="1" x14ac:dyDescent="0.2">
      <c r="B3" s="24" t="s">
        <v>0</v>
      </c>
    </row>
    <row r="4" spans="1:2" ht="24" customHeight="1" x14ac:dyDescent="0.2">
      <c r="B4" s="24" t="s">
        <v>1</v>
      </c>
    </row>
    <row r="5" spans="1:2" ht="24" customHeight="1" x14ac:dyDescent="0.2">
      <c r="B5" s="24" t="s">
        <v>25</v>
      </c>
    </row>
    <row r="6" spans="1:2" ht="24" customHeight="1" x14ac:dyDescent="0.2">
      <c r="B6" s="24" t="s">
        <v>2</v>
      </c>
    </row>
    <row r="7" spans="1:2" ht="24" customHeight="1" x14ac:dyDescent="0.2">
      <c r="A7" t="s">
        <v>24</v>
      </c>
      <c r="B7" s="24" t="s">
        <v>27</v>
      </c>
    </row>
    <row r="8" spans="1:2" ht="20.25" customHeight="1" x14ac:dyDescent="0.2">
      <c r="B8" s="1"/>
    </row>
    <row r="9" spans="1:2" ht="20.25" customHeight="1" x14ac:dyDescent="0.2"/>
    <row r="10" spans="1:2" ht="20.25" customHeight="1" x14ac:dyDescent="0.2"/>
  </sheetData>
  <sheetProtection selectLockedCells="1" selectUnlockedCells="1"/>
  <hyperlinks>
    <hyperlink ref="B3" location="1!A1" display="1. Comércio Internacional" xr:uid="{00000000-0004-0000-0000-000000000000}"/>
    <hyperlink ref="B4" location="2!A1" display="2. Preços Médios de Importação e Exportação" xr:uid="{00000000-0004-0000-0000-000001000000}"/>
    <hyperlink ref="B5" location="3!A1" display="3. Destinos das Saídas - UE/PT" xr:uid="{00000000-0004-0000-0000-000002000000}"/>
    <hyperlink ref="B6" location="4!A1" display="4. Principais Destinos das Saídas" xr:uid="{00000000-0004-0000-0000-000003000000}"/>
    <hyperlink ref="B7" location="'5'!A1" display="5. Principais Origens das Entradas" xr:uid="{00000000-0004-0000-0000-000004000000}"/>
  </hyperlinks>
  <pageMargins left="0.75" right="0.75" top="1" bottom="1" header="0.51180555555555551" footer="0.51180555555555551"/>
  <pageSetup paperSize="9" firstPageNumber="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116"/>
  <sheetViews>
    <sheetView showGridLines="0" zoomScaleNormal="100" zoomScaleSheetLayoutView="110" workbookViewId="0"/>
  </sheetViews>
  <sheetFormatPr defaultRowHeight="12.75" x14ac:dyDescent="0.2"/>
  <cols>
    <col min="1" max="1" width="2.28515625" style="2" customWidth="1"/>
    <col min="2" max="2" width="14.5703125" style="2" customWidth="1"/>
    <col min="3" max="3" width="15.5703125" style="2" customWidth="1"/>
    <col min="4" max="4" width="10.140625" style="2" customWidth="1"/>
    <col min="5" max="14" width="14.7109375" style="2" customWidth="1"/>
    <col min="15" max="15" width="2.85546875" style="2" customWidth="1"/>
    <col min="16" max="16384" width="9.140625" style="2"/>
  </cols>
  <sheetData>
    <row r="1" spans="1:241" ht="30" customHeight="1" x14ac:dyDescent="0.2">
      <c r="A1"/>
      <c r="B1" s="3" t="s">
        <v>31</v>
      </c>
      <c r="E1"/>
      <c r="F1"/>
      <c r="G1"/>
      <c r="H1"/>
      <c r="I1"/>
      <c r="J1"/>
      <c r="K1"/>
      <c r="L1"/>
      <c r="M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</row>
    <row r="2" spans="1:241" ht="21.75" customHeight="1" x14ac:dyDescent="0.2">
      <c r="A2"/>
      <c r="B2" s="4" t="s">
        <v>3</v>
      </c>
      <c r="C2" s="4" t="s">
        <v>4</v>
      </c>
      <c r="D2" s="4" t="s">
        <v>5</v>
      </c>
      <c r="E2" s="5">
        <v>2015</v>
      </c>
      <c r="F2" s="5">
        <v>2016</v>
      </c>
      <c r="G2" s="5">
        <v>2017</v>
      </c>
      <c r="H2" s="5">
        <v>2018</v>
      </c>
      <c r="I2" s="5">
        <v>2019</v>
      </c>
      <c r="J2" s="5">
        <v>2020</v>
      </c>
      <c r="K2" s="5">
        <v>2021</v>
      </c>
      <c r="L2" s="5">
        <v>2022</v>
      </c>
      <c r="M2" s="5">
        <v>2023</v>
      </c>
      <c r="N2" s="5">
        <v>2024</v>
      </c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</row>
    <row r="3" spans="1:241" ht="14.45" customHeight="1" x14ac:dyDescent="0.2">
      <c r="B3" s="56" t="s">
        <v>32</v>
      </c>
      <c r="C3" s="52" t="s">
        <v>58</v>
      </c>
      <c r="D3" s="37" t="s">
        <v>6</v>
      </c>
      <c r="E3" s="6">
        <v>847.702</v>
      </c>
      <c r="F3" s="6">
        <v>261.40600000000001</v>
      </c>
      <c r="G3" s="6">
        <v>322.83699999999999</v>
      </c>
      <c r="H3" s="6">
        <v>134.11699999999999</v>
      </c>
      <c r="I3" s="6">
        <v>37.609000000000002</v>
      </c>
      <c r="J3" s="6">
        <v>252.517</v>
      </c>
      <c r="K3" s="6">
        <v>50.305999999999997</v>
      </c>
      <c r="L3" s="6">
        <v>869.81299999999999</v>
      </c>
      <c r="M3" s="6">
        <v>3544.7460000000001</v>
      </c>
      <c r="N3" s="6">
        <v>3087.69</v>
      </c>
    </row>
    <row r="4" spans="1:241" ht="14.45" customHeight="1" x14ac:dyDescent="0.2">
      <c r="B4" s="56"/>
      <c r="C4" s="52"/>
      <c r="D4" s="38" t="s">
        <v>7</v>
      </c>
      <c r="E4" s="6">
        <v>10.3</v>
      </c>
      <c r="F4" s="6">
        <v>5.875</v>
      </c>
      <c r="G4" s="6">
        <v>4.4989999999999997</v>
      </c>
      <c r="H4" s="6">
        <v>34.844999999999999</v>
      </c>
      <c r="I4" s="6">
        <v>4.9950000000000001</v>
      </c>
      <c r="J4" s="6">
        <v>10.635</v>
      </c>
      <c r="K4" s="6">
        <v>17.009</v>
      </c>
      <c r="L4" s="6">
        <v>57.005000000000003</v>
      </c>
      <c r="M4" s="6">
        <v>255.57400000000001</v>
      </c>
      <c r="N4" s="6">
        <v>71.801000000000002</v>
      </c>
    </row>
    <row r="5" spans="1:241" ht="14.45" customHeight="1" x14ac:dyDescent="0.2">
      <c r="B5" s="56"/>
      <c r="C5" s="52"/>
      <c r="D5" s="39" t="s">
        <v>8</v>
      </c>
      <c r="E5" s="7">
        <f t="shared" ref="E5" si="0">E4-E3</f>
        <v>-837.40200000000004</v>
      </c>
      <c r="F5" s="7">
        <f t="shared" ref="F5:G5" si="1">F4-F3</f>
        <v>-255.53100000000001</v>
      </c>
      <c r="G5" s="7">
        <f t="shared" si="1"/>
        <v>-318.33799999999997</v>
      </c>
      <c r="H5" s="7">
        <f t="shared" ref="H5:I5" si="2">H4-H3</f>
        <v>-99.271999999999991</v>
      </c>
      <c r="I5" s="7">
        <f t="shared" si="2"/>
        <v>-32.614000000000004</v>
      </c>
      <c r="J5" s="7">
        <f t="shared" ref="J5:K5" si="3">J4-J3</f>
        <v>-241.88200000000001</v>
      </c>
      <c r="K5" s="7">
        <f t="shared" si="3"/>
        <v>-33.296999999999997</v>
      </c>
      <c r="L5" s="7">
        <f t="shared" ref="L5:M5" si="4">L4-L3</f>
        <v>-812.80799999999999</v>
      </c>
      <c r="M5" s="7">
        <f t="shared" si="4"/>
        <v>-3289.172</v>
      </c>
      <c r="N5" s="7">
        <f t="shared" ref="N5" si="5">N4-N3</f>
        <v>-3015.8890000000001</v>
      </c>
    </row>
    <row r="6" spans="1:241" ht="14.45" customHeight="1" x14ac:dyDescent="0.2">
      <c r="B6" s="56"/>
      <c r="C6" s="52" t="s">
        <v>59</v>
      </c>
      <c r="D6" s="37" t="s">
        <v>6</v>
      </c>
      <c r="E6" s="6">
        <v>388.91199999999998</v>
      </c>
      <c r="F6" s="6">
        <v>301.685</v>
      </c>
      <c r="G6" s="6">
        <v>297.53500000000003</v>
      </c>
      <c r="H6" s="6">
        <v>316.42099999999999</v>
      </c>
      <c r="I6" s="6">
        <v>142.03200000000001</v>
      </c>
      <c r="J6" s="6">
        <v>188.56299999999999</v>
      </c>
      <c r="K6" s="6">
        <v>188.65299999999999</v>
      </c>
      <c r="L6" s="6">
        <v>399.161</v>
      </c>
      <c r="M6" s="6">
        <v>1067.7919999999999</v>
      </c>
      <c r="N6" s="6">
        <v>743.37699999999995</v>
      </c>
    </row>
    <row r="7" spans="1:241" ht="14.45" customHeight="1" x14ac:dyDescent="0.2">
      <c r="B7" s="56"/>
      <c r="C7" s="52"/>
      <c r="D7" s="38" t="s">
        <v>7</v>
      </c>
      <c r="E7" s="6">
        <v>58.468000000000004</v>
      </c>
      <c r="F7" s="6">
        <v>30.774000000000001</v>
      </c>
      <c r="G7" s="6">
        <v>19.137</v>
      </c>
      <c r="H7" s="6">
        <v>31.152000000000001</v>
      </c>
      <c r="I7" s="6">
        <v>27.449000000000002</v>
      </c>
      <c r="J7" s="6">
        <v>59.37</v>
      </c>
      <c r="K7" s="6">
        <v>114.28700000000001</v>
      </c>
      <c r="L7" s="29">
        <v>40.933</v>
      </c>
      <c r="M7" s="29">
        <v>132.80199999999999</v>
      </c>
      <c r="N7" s="29">
        <v>94.12</v>
      </c>
    </row>
    <row r="8" spans="1:241" ht="14.45" customHeight="1" x14ac:dyDescent="0.2">
      <c r="B8" s="57"/>
      <c r="C8" s="55"/>
      <c r="D8" s="40" t="s">
        <v>8</v>
      </c>
      <c r="E8" s="26">
        <f t="shared" ref="E8" si="6">E7-E6</f>
        <v>-330.44399999999996</v>
      </c>
      <c r="F8" s="26">
        <f t="shared" ref="F8:G8" si="7">F7-F6</f>
        <v>-270.911</v>
      </c>
      <c r="G8" s="26">
        <f t="shared" si="7"/>
        <v>-278.39800000000002</v>
      </c>
      <c r="H8" s="26">
        <f t="shared" ref="H8:I8" si="8">H7-H6</f>
        <v>-285.26900000000001</v>
      </c>
      <c r="I8" s="26">
        <f t="shared" si="8"/>
        <v>-114.58300000000001</v>
      </c>
      <c r="J8" s="26">
        <f t="shared" ref="J8:K8" si="9">J7-J6</f>
        <v>-129.19299999999998</v>
      </c>
      <c r="K8" s="26">
        <f t="shared" si="9"/>
        <v>-74.365999999999985</v>
      </c>
      <c r="L8" s="26">
        <f t="shared" ref="L8:M8" si="10">L7-L6</f>
        <v>-358.22800000000001</v>
      </c>
      <c r="M8" s="26">
        <f t="shared" si="10"/>
        <v>-934.9899999999999</v>
      </c>
      <c r="N8" s="26">
        <f t="shared" ref="N8" si="11">N7-N6</f>
        <v>-649.25699999999995</v>
      </c>
    </row>
    <row r="9" spans="1:241" ht="14.45" customHeight="1" x14ac:dyDescent="0.2">
      <c r="B9" s="58" t="s">
        <v>39</v>
      </c>
      <c r="C9" s="51" t="s">
        <v>60</v>
      </c>
      <c r="D9" s="41" t="s">
        <v>6</v>
      </c>
      <c r="E9" s="32">
        <v>533.048</v>
      </c>
      <c r="F9" s="32">
        <v>363.08699999999999</v>
      </c>
      <c r="G9" s="32">
        <v>277.786</v>
      </c>
      <c r="H9" s="32">
        <v>426.73500000000001</v>
      </c>
      <c r="I9" s="32">
        <v>195.51300000000001</v>
      </c>
      <c r="J9" s="32">
        <v>443.834</v>
      </c>
      <c r="K9" s="32">
        <v>411.30799999999999</v>
      </c>
      <c r="L9" s="32">
        <v>766.09199999999998</v>
      </c>
      <c r="M9" s="32">
        <v>427.11799999999999</v>
      </c>
      <c r="N9" s="32">
        <v>564.86199999999997</v>
      </c>
      <c r="P9" s="29"/>
      <c r="Q9" s="29"/>
    </row>
    <row r="10" spans="1:241" ht="14.45" customHeight="1" x14ac:dyDescent="0.2">
      <c r="B10" s="56"/>
      <c r="C10" s="52"/>
      <c r="D10" s="38" t="s">
        <v>7</v>
      </c>
      <c r="E10" s="6">
        <v>361.43200000000002</v>
      </c>
      <c r="F10" s="6">
        <v>445.06200000000001</v>
      </c>
      <c r="G10" s="6">
        <v>427.72699999999998</v>
      </c>
      <c r="H10" s="6">
        <v>518.73800000000006</v>
      </c>
      <c r="I10" s="6">
        <v>437.76299999999998</v>
      </c>
      <c r="J10" s="6">
        <v>617.56700000000001</v>
      </c>
      <c r="K10" s="6">
        <v>633.18399999999997</v>
      </c>
      <c r="L10" s="6">
        <v>513.33600000000001</v>
      </c>
      <c r="M10" s="6">
        <v>381.84</v>
      </c>
      <c r="N10" s="6">
        <v>477.52199999999999</v>
      </c>
    </row>
    <row r="11" spans="1:241" ht="14.45" customHeight="1" x14ac:dyDescent="0.2">
      <c r="B11" s="56"/>
      <c r="C11" s="52"/>
      <c r="D11" s="39" t="s">
        <v>8</v>
      </c>
      <c r="E11" s="7">
        <f t="shared" ref="E11" si="12">E10-E9</f>
        <v>-171.61599999999999</v>
      </c>
      <c r="F11" s="7">
        <f t="shared" ref="F11:G11" si="13">F10-F9</f>
        <v>81.975000000000023</v>
      </c>
      <c r="G11" s="7">
        <f t="shared" si="13"/>
        <v>149.94099999999997</v>
      </c>
      <c r="H11" s="7">
        <f t="shared" ref="H11:I11" si="14">H10-H9</f>
        <v>92.003000000000043</v>
      </c>
      <c r="I11" s="7">
        <f t="shared" si="14"/>
        <v>242.24999999999997</v>
      </c>
      <c r="J11" s="7">
        <f t="shared" ref="J11:K11" si="15">J10-J9</f>
        <v>173.733</v>
      </c>
      <c r="K11" s="7">
        <f t="shared" si="15"/>
        <v>221.87599999999998</v>
      </c>
      <c r="L11" s="7">
        <f t="shared" ref="L11:M11" si="16">L10-L9</f>
        <v>-252.75599999999997</v>
      </c>
      <c r="M11" s="7">
        <f t="shared" si="16"/>
        <v>-45.27800000000002</v>
      </c>
      <c r="N11" s="7">
        <f t="shared" ref="N11" si="17">N10-N9</f>
        <v>-87.339999999999975</v>
      </c>
    </row>
    <row r="12" spans="1:241" ht="14.45" customHeight="1" x14ac:dyDescent="0.2">
      <c r="B12" s="56"/>
      <c r="C12" s="52" t="s">
        <v>59</v>
      </c>
      <c r="D12" s="37" t="s">
        <v>6</v>
      </c>
      <c r="E12" s="6">
        <v>1496.6990000000001</v>
      </c>
      <c r="F12" s="6">
        <v>1185.99</v>
      </c>
      <c r="G12" s="6">
        <v>742.42399999999998</v>
      </c>
      <c r="H12" s="6">
        <v>1161.4010000000001</v>
      </c>
      <c r="I12" s="6">
        <v>623.57899999999995</v>
      </c>
      <c r="J12" s="6">
        <v>1283.277</v>
      </c>
      <c r="K12" s="6">
        <v>1333.2729999999999</v>
      </c>
      <c r="L12" s="6">
        <v>2904.779</v>
      </c>
      <c r="M12" s="6">
        <v>1337.6130000000001</v>
      </c>
      <c r="N12" s="6">
        <v>1736.499</v>
      </c>
    </row>
    <row r="13" spans="1:241" ht="14.45" customHeight="1" x14ac:dyDescent="0.2">
      <c r="B13" s="56"/>
      <c r="C13" s="52"/>
      <c r="D13" s="38" t="s">
        <v>7</v>
      </c>
      <c r="E13" s="6">
        <v>891.82500000000005</v>
      </c>
      <c r="F13" s="6">
        <v>1131.192</v>
      </c>
      <c r="G13" s="6">
        <v>1071.568</v>
      </c>
      <c r="H13" s="6">
        <v>1276.8800000000001</v>
      </c>
      <c r="I13" s="6">
        <v>986.83299999999997</v>
      </c>
      <c r="J13" s="6">
        <v>1469.539</v>
      </c>
      <c r="K13" s="6">
        <v>1341.7719999999999</v>
      </c>
      <c r="L13" s="6">
        <v>1211.0640000000001</v>
      </c>
      <c r="M13" s="6">
        <v>988.55799999999999</v>
      </c>
      <c r="N13" s="6">
        <v>1560.1020000000001</v>
      </c>
    </row>
    <row r="14" spans="1:241" ht="14.45" customHeight="1" x14ac:dyDescent="0.2">
      <c r="B14" s="59"/>
      <c r="C14" s="53"/>
      <c r="D14" s="42" t="s">
        <v>8</v>
      </c>
      <c r="E14" s="33">
        <f t="shared" ref="E14" si="18">E13-E12</f>
        <v>-604.87400000000002</v>
      </c>
      <c r="F14" s="33">
        <f t="shared" ref="F14:G14" si="19">F13-F12</f>
        <v>-54.798000000000002</v>
      </c>
      <c r="G14" s="33">
        <f t="shared" si="19"/>
        <v>329.14400000000001</v>
      </c>
      <c r="H14" s="33">
        <f t="shared" ref="H14:I14" si="20">H13-H12</f>
        <v>115.47900000000004</v>
      </c>
      <c r="I14" s="33">
        <f t="shared" si="20"/>
        <v>363.25400000000002</v>
      </c>
      <c r="J14" s="33">
        <f t="shared" ref="J14:K14" si="21">J13-J12</f>
        <v>186.26199999999994</v>
      </c>
      <c r="K14" s="33">
        <f t="shared" si="21"/>
        <v>8.4990000000000236</v>
      </c>
      <c r="L14" s="33">
        <f t="shared" ref="L14:M14" si="22">L13-L12</f>
        <v>-1693.7149999999999</v>
      </c>
      <c r="M14" s="33">
        <f t="shared" si="22"/>
        <v>-349.05500000000006</v>
      </c>
      <c r="N14" s="33">
        <f t="shared" ref="N14" si="23">N13-N12</f>
        <v>-176.39699999999993</v>
      </c>
      <c r="O14"/>
      <c r="P14"/>
    </row>
    <row r="15" spans="1:241" ht="14.45" customHeight="1" x14ac:dyDescent="0.2">
      <c r="B15" s="60" t="s">
        <v>37</v>
      </c>
      <c r="C15" s="52" t="s">
        <v>60</v>
      </c>
      <c r="D15" s="37" t="s">
        <v>6</v>
      </c>
      <c r="E15" s="6">
        <v>333.185</v>
      </c>
      <c r="F15" s="6">
        <v>351.94600000000003</v>
      </c>
      <c r="G15" s="6">
        <v>343.88099999999997</v>
      </c>
      <c r="H15" s="6">
        <v>336.02</v>
      </c>
      <c r="I15" s="6">
        <v>444.36900000000003</v>
      </c>
      <c r="J15" s="6">
        <v>662.245</v>
      </c>
      <c r="K15" s="6">
        <v>487.42099999999999</v>
      </c>
      <c r="L15" s="6">
        <v>334.59300000000002</v>
      </c>
      <c r="M15" s="6">
        <v>484.06400000000002</v>
      </c>
      <c r="N15" s="6">
        <v>361.70600000000002</v>
      </c>
    </row>
    <row r="16" spans="1:241" ht="14.45" customHeight="1" x14ac:dyDescent="0.2">
      <c r="B16" s="56"/>
      <c r="C16" s="52"/>
      <c r="D16" s="38" t="s">
        <v>7</v>
      </c>
      <c r="E16" s="6">
        <v>7.3559999999999999</v>
      </c>
      <c r="F16" s="6">
        <v>2.6160000000000001</v>
      </c>
      <c r="G16" s="6">
        <v>0.98499999999999999</v>
      </c>
      <c r="H16" s="6">
        <v>1.425</v>
      </c>
      <c r="I16" s="6">
        <v>0.26200000000000001</v>
      </c>
      <c r="J16" s="6">
        <v>51.578000000000003</v>
      </c>
      <c r="K16" s="6">
        <v>9.6890000000000001</v>
      </c>
      <c r="L16" s="6">
        <v>5.0309999999999997</v>
      </c>
      <c r="M16" s="6">
        <v>9.9450000000000003</v>
      </c>
      <c r="N16" s="6">
        <v>8.7149999999999999</v>
      </c>
      <c r="O16" s="29"/>
      <c r="P16" s="29"/>
    </row>
    <row r="17" spans="2:22" ht="14.45" customHeight="1" x14ac:dyDescent="0.2">
      <c r="B17" s="56"/>
      <c r="C17" s="52"/>
      <c r="D17" s="39" t="s">
        <v>8</v>
      </c>
      <c r="E17" s="7">
        <f t="shared" ref="E17" si="24">E16-E15</f>
        <v>-325.82900000000001</v>
      </c>
      <c r="F17" s="7">
        <f t="shared" ref="F17:G17" si="25">F16-F15</f>
        <v>-349.33000000000004</v>
      </c>
      <c r="G17" s="7">
        <f t="shared" si="25"/>
        <v>-342.89599999999996</v>
      </c>
      <c r="H17" s="7">
        <f t="shared" ref="H17:I17" si="26">H16-H15</f>
        <v>-334.59499999999997</v>
      </c>
      <c r="I17" s="7">
        <f t="shared" si="26"/>
        <v>-444.10700000000003</v>
      </c>
      <c r="J17" s="7">
        <f t="shared" ref="J17:K17" si="27">J16-J15</f>
        <v>-610.66700000000003</v>
      </c>
      <c r="K17" s="7">
        <f t="shared" si="27"/>
        <v>-477.73199999999997</v>
      </c>
      <c r="L17" s="7">
        <f t="shared" ref="L17:M17" si="28">L16-L15</f>
        <v>-329.56200000000001</v>
      </c>
      <c r="M17" s="7">
        <f t="shared" si="28"/>
        <v>-474.11900000000003</v>
      </c>
      <c r="N17" s="7">
        <f t="shared" ref="N17" si="29">N16-N15</f>
        <v>-352.99100000000004</v>
      </c>
      <c r="R17"/>
    </row>
    <row r="18" spans="2:22" ht="14.45" customHeight="1" x14ac:dyDescent="0.2">
      <c r="B18" s="56"/>
      <c r="C18" s="52" t="s">
        <v>59</v>
      </c>
      <c r="D18" s="37" t="s">
        <v>6</v>
      </c>
      <c r="E18" s="6">
        <v>679.92899999999997</v>
      </c>
      <c r="F18" s="6">
        <v>699.279</v>
      </c>
      <c r="G18" s="6">
        <v>734.18799999999999</v>
      </c>
      <c r="H18" s="6">
        <v>719.17399999999998</v>
      </c>
      <c r="I18" s="6">
        <v>964.00800000000004</v>
      </c>
      <c r="J18" s="6">
        <v>1332.981</v>
      </c>
      <c r="K18" s="6">
        <v>1232.049</v>
      </c>
      <c r="L18" s="6">
        <v>936.52300000000002</v>
      </c>
      <c r="M18" s="6">
        <v>1156.527</v>
      </c>
      <c r="N18" s="6">
        <v>1077.4090000000001</v>
      </c>
    </row>
    <row r="19" spans="2:22" ht="14.45" customHeight="1" x14ac:dyDescent="0.2">
      <c r="B19" s="56"/>
      <c r="C19" s="52"/>
      <c r="D19" s="38" t="s">
        <v>7</v>
      </c>
      <c r="E19" s="6">
        <v>16.292000000000002</v>
      </c>
      <c r="F19" s="6">
        <v>7.7560000000000002</v>
      </c>
      <c r="G19" s="6">
        <v>2.9710000000000001</v>
      </c>
      <c r="H19" s="6">
        <v>3.5529999999999999</v>
      </c>
      <c r="I19" s="6">
        <v>1.079</v>
      </c>
      <c r="J19" s="6">
        <v>193.428</v>
      </c>
      <c r="K19" s="6">
        <v>38.161000000000001</v>
      </c>
      <c r="L19" s="6">
        <v>23.399000000000001</v>
      </c>
      <c r="M19" s="6">
        <v>41.826999999999998</v>
      </c>
      <c r="N19" s="6">
        <v>35.302999999999997</v>
      </c>
      <c r="T19"/>
      <c r="U19"/>
      <c r="V19"/>
    </row>
    <row r="20" spans="2:22" ht="14.45" customHeight="1" x14ac:dyDescent="0.2">
      <c r="B20" s="57"/>
      <c r="C20" s="55"/>
      <c r="D20" s="40" t="s">
        <v>8</v>
      </c>
      <c r="E20" s="26">
        <f t="shared" ref="E20:F20" si="30">E19-E18</f>
        <v>-663.63699999999994</v>
      </c>
      <c r="F20" s="26">
        <f t="shared" si="30"/>
        <v>-691.52300000000002</v>
      </c>
      <c r="G20" s="26">
        <f t="shared" ref="G20:H20" si="31">G19-G18</f>
        <v>-731.21699999999998</v>
      </c>
      <c r="H20" s="26">
        <f t="shared" si="31"/>
        <v>-715.62099999999998</v>
      </c>
      <c r="I20" s="26">
        <f t="shared" ref="I20:K20" si="32">I19-I18</f>
        <v>-962.92900000000009</v>
      </c>
      <c r="J20" s="26">
        <f t="shared" si="32"/>
        <v>-1139.5529999999999</v>
      </c>
      <c r="K20" s="26">
        <f t="shared" si="32"/>
        <v>-1193.8879999999999</v>
      </c>
      <c r="L20" s="26">
        <f t="shared" ref="L20:M20" si="33">L19-L18</f>
        <v>-913.12400000000002</v>
      </c>
      <c r="M20" s="26">
        <f t="shared" si="33"/>
        <v>-1114.7</v>
      </c>
      <c r="N20" s="26">
        <f t="shared" ref="N20" si="34">N19-N18</f>
        <v>-1042.1060000000002</v>
      </c>
    </row>
    <row r="21" spans="2:22" ht="14.45" customHeight="1" x14ac:dyDescent="0.2">
      <c r="B21" s="54" t="s">
        <v>33</v>
      </c>
      <c r="C21" s="51" t="s">
        <v>60</v>
      </c>
      <c r="D21" s="41" t="s">
        <v>6</v>
      </c>
      <c r="E21" s="32">
        <v>44.546999999999997</v>
      </c>
      <c r="F21" s="32">
        <v>27.449000000000002</v>
      </c>
      <c r="G21" s="32">
        <v>32.106000000000002</v>
      </c>
      <c r="H21" s="32">
        <v>32.284999999999997</v>
      </c>
      <c r="I21" s="32">
        <v>23.966999999999999</v>
      </c>
      <c r="J21" s="32">
        <v>19.457999999999998</v>
      </c>
      <c r="K21" s="32">
        <v>29.036999999999999</v>
      </c>
      <c r="L21" s="32">
        <v>5.7850000000000001</v>
      </c>
      <c r="M21" s="32">
        <v>8.0850000000000009</v>
      </c>
      <c r="N21" s="32">
        <v>20.262</v>
      </c>
      <c r="O21"/>
      <c r="T21" s="29"/>
      <c r="U21" s="29"/>
    </row>
    <row r="22" spans="2:22" ht="14.45" customHeight="1" x14ac:dyDescent="0.2">
      <c r="B22" s="55"/>
      <c r="C22" s="52"/>
      <c r="D22" s="38" t="s">
        <v>7</v>
      </c>
      <c r="E22" s="28">
        <v>3.0000000000000001E-3</v>
      </c>
      <c r="F22" s="28"/>
      <c r="G22" s="6">
        <v>1.25</v>
      </c>
      <c r="H22" s="6"/>
      <c r="I22" s="6"/>
      <c r="J22" s="6"/>
      <c r="K22" s="6"/>
      <c r="L22" s="6">
        <v>1E-3</v>
      </c>
      <c r="M22" s="6"/>
      <c r="N22" s="6"/>
      <c r="T22" s="29"/>
      <c r="U22" s="29"/>
    </row>
    <row r="23" spans="2:22" ht="14.45" customHeight="1" x14ac:dyDescent="0.2">
      <c r="B23" s="55"/>
      <c r="C23" s="52"/>
      <c r="D23" s="39" t="s">
        <v>8</v>
      </c>
      <c r="E23" s="7">
        <f t="shared" ref="E23" si="35">E22-E21</f>
        <v>-44.543999999999997</v>
      </c>
      <c r="F23" s="7">
        <f t="shared" ref="F23:G23" si="36">F22-F21</f>
        <v>-27.449000000000002</v>
      </c>
      <c r="G23" s="7">
        <f t="shared" si="36"/>
        <v>-30.856000000000002</v>
      </c>
      <c r="H23" s="7">
        <f t="shared" ref="H23:I23" si="37">H22-H21</f>
        <v>-32.284999999999997</v>
      </c>
      <c r="I23" s="7">
        <f t="shared" si="37"/>
        <v>-23.966999999999999</v>
      </c>
      <c r="J23" s="7">
        <f t="shared" ref="J23:K23" si="38">J22-J21</f>
        <v>-19.457999999999998</v>
      </c>
      <c r="K23" s="7">
        <f t="shared" si="38"/>
        <v>-29.036999999999999</v>
      </c>
      <c r="L23" s="7">
        <f t="shared" ref="L23:M23" si="39">L22-L21</f>
        <v>-5.7839999999999998</v>
      </c>
      <c r="M23" s="7">
        <f t="shared" si="39"/>
        <v>-8.0850000000000009</v>
      </c>
      <c r="N23" s="7">
        <f t="shared" ref="N23" si="40">N22-N21</f>
        <v>-20.262</v>
      </c>
      <c r="T23" s="29"/>
      <c r="U23" s="29"/>
    </row>
    <row r="24" spans="2:22" ht="14.45" customHeight="1" x14ac:dyDescent="0.2">
      <c r="B24" s="55"/>
      <c r="C24" s="52" t="s">
        <v>59</v>
      </c>
      <c r="D24" s="37" t="s">
        <v>6</v>
      </c>
      <c r="E24" s="6">
        <v>141.142</v>
      </c>
      <c r="F24" s="6">
        <v>102.434</v>
      </c>
      <c r="G24" s="6">
        <v>132.381</v>
      </c>
      <c r="H24" s="6">
        <v>75.799000000000007</v>
      </c>
      <c r="I24" s="6">
        <v>97.816000000000003</v>
      </c>
      <c r="J24" s="6">
        <v>74.055000000000007</v>
      </c>
      <c r="K24" s="6">
        <v>103.039</v>
      </c>
      <c r="L24" s="6">
        <v>30.396999999999998</v>
      </c>
      <c r="M24" s="6">
        <v>51.11</v>
      </c>
      <c r="N24" s="6">
        <v>92.718000000000004</v>
      </c>
      <c r="T24" s="29"/>
      <c r="U24" s="29"/>
    </row>
    <row r="25" spans="2:22" ht="14.45" customHeight="1" x14ac:dyDescent="0.2">
      <c r="B25" s="55"/>
      <c r="C25" s="52"/>
      <c r="D25" s="38" t="s">
        <v>7</v>
      </c>
      <c r="E25" s="27">
        <v>2.1000000000000001E-2</v>
      </c>
      <c r="F25" s="27"/>
      <c r="G25" s="6">
        <v>11.196</v>
      </c>
      <c r="H25" s="6"/>
      <c r="I25" s="6"/>
      <c r="J25" s="6"/>
      <c r="K25" s="6"/>
      <c r="L25" s="29">
        <v>2E-3</v>
      </c>
      <c r="M25" s="29"/>
      <c r="N25" s="29"/>
      <c r="P25" s="29"/>
      <c r="Q25" s="29"/>
    </row>
    <row r="26" spans="2:22" ht="14.45" customHeight="1" x14ac:dyDescent="0.2">
      <c r="B26" s="53"/>
      <c r="C26" s="53"/>
      <c r="D26" s="42" t="s">
        <v>8</v>
      </c>
      <c r="E26" s="33">
        <f t="shared" ref="E26" si="41">E25-E24</f>
        <v>-141.12100000000001</v>
      </c>
      <c r="F26" s="33">
        <f t="shared" ref="F26:G26" si="42">F25-F24</f>
        <v>-102.434</v>
      </c>
      <c r="G26" s="33">
        <f t="shared" si="42"/>
        <v>-121.185</v>
      </c>
      <c r="H26" s="33">
        <f t="shared" ref="H26:I26" si="43">H25-H24</f>
        <v>-75.799000000000007</v>
      </c>
      <c r="I26" s="33">
        <f t="shared" si="43"/>
        <v>-97.816000000000003</v>
      </c>
      <c r="J26" s="33">
        <f t="shared" ref="J26:K26" si="44">J25-J24</f>
        <v>-74.055000000000007</v>
      </c>
      <c r="K26" s="33">
        <f t="shared" si="44"/>
        <v>-103.039</v>
      </c>
      <c r="L26" s="33">
        <f t="shared" ref="L26:M26" si="45">L25-L24</f>
        <v>-30.395</v>
      </c>
      <c r="M26" s="33">
        <f t="shared" si="45"/>
        <v>-51.11</v>
      </c>
      <c r="N26" s="33">
        <f t="shared" ref="N26" si="46">N25-N24</f>
        <v>-92.718000000000004</v>
      </c>
      <c r="R26" s="29"/>
      <c r="S26" s="29"/>
    </row>
    <row r="27" spans="2:22" ht="14.45" customHeight="1" x14ac:dyDescent="0.2">
      <c r="B27" s="54" t="s">
        <v>38</v>
      </c>
      <c r="C27" s="51" t="s">
        <v>60</v>
      </c>
      <c r="D27" s="41" t="s">
        <v>6</v>
      </c>
      <c r="E27" s="32">
        <v>3544.9540000000002</v>
      </c>
      <c r="F27" s="32">
        <v>3866.2570000000001</v>
      </c>
      <c r="G27" s="32">
        <v>4238.3519999999999</v>
      </c>
      <c r="H27" s="32">
        <v>4413.3990000000003</v>
      </c>
      <c r="I27" s="32">
        <v>4238.6419999999998</v>
      </c>
      <c r="J27" s="32">
        <v>3789.4029999999998</v>
      </c>
      <c r="K27" s="32">
        <v>4674.9870000000001</v>
      </c>
      <c r="L27" s="32">
        <v>4271.3760000000002</v>
      </c>
      <c r="M27" s="32">
        <v>4735.8689999999997</v>
      </c>
      <c r="N27" s="32">
        <v>5338.2719999999999</v>
      </c>
    </row>
    <row r="28" spans="2:22" ht="14.45" customHeight="1" x14ac:dyDescent="0.2">
      <c r="B28" s="55"/>
      <c r="C28" s="52"/>
      <c r="D28" s="38" t="s">
        <v>7</v>
      </c>
      <c r="E28" s="6">
        <v>491.50400000000002</v>
      </c>
      <c r="F28" s="6">
        <v>533.178</v>
      </c>
      <c r="G28" s="6">
        <v>618.52300000000002</v>
      </c>
      <c r="H28" s="6">
        <v>823.05600000000004</v>
      </c>
      <c r="I28" s="6">
        <v>780.60900000000004</v>
      </c>
      <c r="J28" s="6">
        <v>635.452</v>
      </c>
      <c r="K28" s="6">
        <v>637.91399999999999</v>
      </c>
      <c r="L28" s="6">
        <v>688.96500000000003</v>
      </c>
      <c r="M28" s="6">
        <v>700.15499999999997</v>
      </c>
      <c r="N28" s="6">
        <v>463.10399999999998</v>
      </c>
      <c r="Q28" s="50" t="s">
        <v>9</v>
      </c>
    </row>
    <row r="29" spans="2:22" ht="14.45" customHeight="1" x14ac:dyDescent="0.2">
      <c r="B29" s="55"/>
      <c r="C29" s="52"/>
      <c r="D29" s="39" t="s">
        <v>8</v>
      </c>
      <c r="E29" s="7">
        <f t="shared" ref="E29" si="47">E28-E27</f>
        <v>-3053.4500000000003</v>
      </c>
      <c r="F29" s="7">
        <f t="shared" ref="F29:G29" si="48">F28-F27</f>
        <v>-3333.0790000000002</v>
      </c>
      <c r="G29" s="7">
        <f t="shared" si="48"/>
        <v>-3619.8289999999997</v>
      </c>
      <c r="H29" s="7">
        <f t="shared" ref="H29:I29" si="49">H28-H27</f>
        <v>-3590.3430000000003</v>
      </c>
      <c r="I29" s="7">
        <f t="shared" si="49"/>
        <v>-3458.0329999999999</v>
      </c>
      <c r="J29" s="7">
        <f t="shared" ref="J29:K29" si="50">J28-J27</f>
        <v>-3153.951</v>
      </c>
      <c r="K29" s="7">
        <f t="shared" si="50"/>
        <v>-4037.0730000000003</v>
      </c>
      <c r="L29" s="7">
        <f t="shared" ref="L29:M29" si="51">L28-L27</f>
        <v>-3582.4110000000001</v>
      </c>
      <c r="M29" s="7">
        <f t="shared" si="51"/>
        <v>-4035.7139999999999</v>
      </c>
      <c r="N29" s="7">
        <f t="shared" ref="N29" si="52">N28-N27</f>
        <v>-4875.1679999999997</v>
      </c>
    </row>
    <row r="30" spans="2:22" ht="14.45" customHeight="1" x14ac:dyDescent="0.2">
      <c r="B30" s="55"/>
      <c r="C30" s="52" t="s">
        <v>59</v>
      </c>
      <c r="D30" s="37" t="s">
        <v>6</v>
      </c>
      <c r="E30" s="6">
        <v>4144.4979999999996</v>
      </c>
      <c r="F30" s="6">
        <v>4732.4750000000004</v>
      </c>
      <c r="G30" s="6">
        <v>5202.0870000000004</v>
      </c>
      <c r="H30" s="6">
        <v>5670.0619999999999</v>
      </c>
      <c r="I30" s="6">
        <v>5749.08</v>
      </c>
      <c r="J30" s="6">
        <v>5104.6139999999996</v>
      </c>
      <c r="K30" s="6">
        <v>5745.7470000000003</v>
      </c>
      <c r="L30" s="6">
        <v>6342.165</v>
      </c>
      <c r="M30" s="6">
        <v>7126.0219999999999</v>
      </c>
      <c r="N30" s="6">
        <v>8540.5030000000006</v>
      </c>
      <c r="Q30"/>
    </row>
    <row r="31" spans="2:22" ht="14.45" customHeight="1" x14ac:dyDescent="0.2">
      <c r="B31" s="55"/>
      <c r="C31" s="52"/>
      <c r="D31" s="38" t="s">
        <v>7</v>
      </c>
      <c r="E31" s="6">
        <v>560.33199999999999</v>
      </c>
      <c r="F31" s="6">
        <v>640.66600000000005</v>
      </c>
      <c r="G31" s="6">
        <v>745.36599999999999</v>
      </c>
      <c r="H31" s="6">
        <v>1077.6469999999999</v>
      </c>
      <c r="I31" s="6">
        <v>1080.048</v>
      </c>
      <c r="J31" s="6">
        <v>891.952</v>
      </c>
      <c r="K31" s="6">
        <v>824.505</v>
      </c>
      <c r="L31" s="6">
        <v>1060.951</v>
      </c>
      <c r="M31" s="6">
        <v>1152.6869999999999</v>
      </c>
      <c r="N31" s="6">
        <v>811.17700000000002</v>
      </c>
      <c r="P31" s="29"/>
      <c r="Q31" s="29"/>
    </row>
    <row r="32" spans="2:22" ht="14.45" customHeight="1" x14ac:dyDescent="0.2">
      <c r="B32" s="53"/>
      <c r="C32" s="53"/>
      <c r="D32" s="42" t="s">
        <v>8</v>
      </c>
      <c r="E32" s="33">
        <f t="shared" ref="E32" si="53">E31-E30</f>
        <v>-3584.1659999999997</v>
      </c>
      <c r="F32" s="33">
        <f t="shared" ref="F32:G32" si="54">F31-F30</f>
        <v>-4091.8090000000002</v>
      </c>
      <c r="G32" s="33">
        <f t="shared" si="54"/>
        <v>-4456.7210000000005</v>
      </c>
      <c r="H32" s="33">
        <f t="shared" ref="H32:I32" si="55">H31-H30</f>
        <v>-4592.415</v>
      </c>
      <c r="I32" s="33">
        <f t="shared" si="55"/>
        <v>-4669.0320000000002</v>
      </c>
      <c r="J32" s="33">
        <f t="shared" ref="J32:K32" si="56">J31-J30</f>
        <v>-4212.6619999999994</v>
      </c>
      <c r="K32" s="33">
        <f t="shared" si="56"/>
        <v>-4921.2420000000002</v>
      </c>
      <c r="L32" s="33">
        <f t="shared" ref="L32:M32" si="57">L31-L30</f>
        <v>-5281.2139999999999</v>
      </c>
      <c r="M32" s="33">
        <f t="shared" si="57"/>
        <v>-5973.335</v>
      </c>
      <c r="N32" s="33">
        <f t="shared" ref="N32" si="58">N31-N30</f>
        <v>-7729.3260000000009</v>
      </c>
      <c r="P32" s="29"/>
      <c r="Q32" s="29"/>
    </row>
    <row r="33" spans="2:18" ht="14.45" customHeight="1" x14ac:dyDescent="0.2">
      <c r="B33" s="54" t="s">
        <v>34</v>
      </c>
      <c r="C33" s="51" t="s">
        <v>60</v>
      </c>
      <c r="D33" s="41" t="s">
        <v>6</v>
      </c>
      <c r="E33" s="32">
        <v>589.09400000000005</v>
      </c>
      <c r="F33" s="32">
        <v>490.05</v>
      </c>
      <c r="G33" s="32">
        <v>536.26300000000003</v>
      </c>
      <c r="H33" s="32">
        <v>505.02499999999998</v>
      </c>
      <c r="I33" s="32">
        <v>676.05700000000002</v>
      </c>
      <c r="J33" s="32">
        <v>847.00900000000001</v>
      </c>
      <c r="K33" s="32">
        <v>736.85400000000004</v>
      </c>
      <c r="L33" s="32">
        <v>247.81299999999999</v>
      </c>
      <c r="M33" s="32">
        <v>390.43900000000002</v>
      </c>
      <c r="N33" s="32">
        <v>867.47</v>
      </c>
      <c r="P33" s="29"/>
      <c r="Q33" s="29"/>
    </row>
    <row r="34" spans="2:18" ht="14.45" customHeight="1" x14ac:dyDescent="0.2">
      <c r="B34" s="55"/>
      <c r="C34" s="52"/>
      <c r="D34" s="38" t="s">
        <v>7</v>
      </c>
      <c r="E34" s="6">
        <v>30.715</v>
      </c>
      <c r="F34" s="6">
        <v>53.57</v>
      </c>
      <c r="G34" s="6">
        <v>36.456000000000003</v>
      </c>
      <c r="H34" s="6">
        <v>58.174999999999997</v>
      </c>
      <c r="I34" s="6">
        <v>560.08199999999999</v>
      </c>
      <c r="J34" s="6">
        <v>115.755</v>
      </c>
      <c r="K34" s="6">
        <v>29.364000000000001</v>
      </c>
      <c r="L34" s="6">
        <v>62.292999999999999</v>
      </c>
      <c r="M34" s="6">
        <v>50.655000000000001</v>
      </c>
      <c r="N34" s="6">
        <v>16.600000000000001</v>
      </c>
      <c r="P34" s="29"/>
      <c r="Q34" s="29"/>
    </row>
    <row r="35" spans="2:18" ht="14.45" customHeight="1" x14ac:dyDescent="0.2">
      <c r="B35" s="55"/>
      <c r="C35" s="52"/>
      <c r="D35" s="39" t="s">
        <v>8</v>
      </c>
      <c r="E35" s="7">
        <f t="shared" ref="E35" si="59">E34-E33</f>
        <v>-558.37900000000002</v>
      </c>
      <c r="F35" s="7">
        <f t="shared" ref="F35:G35" si="60">F34-F33</f>
        <v>-436.48</v>
      </c>
      <c r="G35" s="7">
        <f t="shared" si="60"/>
        <v>-499.80700000000002</v>
      </c>
      <c r="H35" s="7">
        <f t="shared" ref="H35:I35" si="61">H34-H33</f>
        <v>-446.84999999999997</v>
      </c>
      <c r="I35" s="7">
        <f t="shared" si="61"/>
        <v>-115.97500000000002</v>
      </c>
      <c r="J35" s="7">
        <f t="shared" ref="J35:K35" si="62">J34-J33</f>
        <v>-731.25400000000002</v>
      </c>
      <c r="K35" s="7">
        <f t="shared" si="62"/>
        <v>-707.49</v>
      </c>
      <c r="L35" s="7">
        <f t="shared" ref="L35:M35" si="63">L34-L33</f>
        <v>-185.51999999999998</v>
      </c>
      <c r="M35" s="7">
        <f t="shared" si="63"/>
        <v>-339.78399999999999</v>
      </c>
      <c r="N35" s="7">
        <f t="shared" ref="N35" si="64">N34-N33</f>
        <v>-850.87</v>
      </c>
      <c r="P35" s="29"/>
      <c r="Q35" s="29"/>
      <c r="R35" s="29"/>
    </row>
    <row r="36" spans="2:18" ht="14.45" customHeight="1" x14ac:dyDescent="0.2">
      <c r="B36" s="55"/>
      <c r="C36" s="52" t="s">
        <v>59</v>
      </c>
      <c r="D36" s="37" t="s">
        <v>6</v>
      </c>
      <c r="E36" s="6">
        <v>581.84699999999998</v>
      </c>
      <c r="F36" s="6">
        <v>517.47699999999998</v>
      </c>
      <c r="G36" s="6">
        <v>537.85699999999997</v>
      </c>
      <c r="H36" s="6">
        <v>460.721</v>
      </c>
      <c r="I36" s="6">
        <v>567.851</v>
      </c>
      <c r="J36" s="6">
        <v>705.83399999999995</v>
      </c>
      <c r="K36" s="6">
        <v>666.61900000000003</v>
      </c>
      <c r="L36" s="6">
        <v>377.69099999999997</v>
      </c>
      <c r="M36" s="6">
        <v>686.67700000000002</v>
      </c>
      <c r="N36" s="6">
        <v>1102.365</v>
      </c>
    </row>
    <row r="37" spans="2:18" ht="14.45" customHeight="1" x14ac:dyDescent="0.2">
      <c r="B37" s="55"/>
      <c r="C37" s="52"/>
      <c r="D37" s="38" t="s">
        <v>7</v>
      </c>
      <c r="E37" s="6">
        <v>46.262</v>
      </c>
      <c r="F37" s="6">
        <v>76.866</v>
      </c>
      <c r="G37" s="6">
        <v>52.631</v>
      </c>
      <c r="H37" s="6">
        <v>88.813999999999993</v>
      </c>
      <c r="I37" s="6">
        <v>218.36</v>
      </c>
      <c r="J37" s="6">
        <v>185.36199999999999</v>
      </c>
      <c r="K37" s="6">
        <v>36.054000000000002</v>
      </c>
      <c r="L37" s="6">
        <v>90.721999999999994</v>
      </c>
      <c r="M37" s="6">
        <v>89.064999999999998</v>
      </c>
      <c r="N37" s="6">
        <v>27.699000000000002</v>
      </c>
    </row>
    <row r="38" spans="2:18" ht="14.45" customHeight="1" x14ac:dyDescent="0.2">
      <c r="B38" s="53"/>
      <c r="C38" s="53"/>
      <c r="D38" s="42" t="s">
        <v>8</v>
      </c>
      <c r="E38" s="33">
        <f t="shared" ref="E38" si="65">E37-E36</f>
        <v>-535.58500000000004</v>
      </c>
      <c r="F38" s="33">
        <f t="shared" ref="F38:G38" si="66">F37-F36</f>
        <v>-440.61099999999999</v>
      </c>
      <c r="G38" s="33">
        <f t="shared" si="66"/>
        <v>-485.226</v>
      </c>
      <c r="H38" s="33">
        <f t="shared" ref="H38:I38" si="67">H37-H36</f>
        <v>-371.90700000000004</v>
      </c>
      <c r="I38" s="33">
        <f t="shared" si="67"/>
        <v>-349.49099999999999</v>
      </c>
      <c r="J38" s="33">
        <f t="shared" ref="J38:K38" si="68">J37-J36</f>
        <v>-520.47199999999998</v>
      </c>
      <c r="K38" s="33">
        <f t="shared" si="68"/>
        <v>-630.56500000000005</v>
      </c>
      <c r="L38" s="33">
        <f t="shared" ref="L38:M38" si="69">L37-L36</f>
        <v>-286.96899999999999</v>
      </c>
      <c r="M38" s="33">
        <f t="shared" si="69"/>
        <v>-597.61200000000008</v>
      </c>
      <c r="N38" s="33">
        <f t="shared" ref="N38" si="70">N37-N36</f>
        <v>-1074.6659999999999</v>
      </c>
    </row>
    <row r="39" spans="2:18" ht="14.45" customHeight="1" x14ac:dyDescent="0.2">
      <c r="B39" s="54" t="s">
        <v>35</v>
      </c>
      <c r="C39" s="51" t="s">
        <v>60</v>
      </c>
      <c r="D39" s="41" t="s">
        <v>6</v>
      </c>
      <c r="E39" s="32">
        <v>359.75200000000001</v>
      </c>
      <c r="F39" s="32">
        <v>216.797</v>
      </c>
      <c r="G39" s="32">
        <v>115.39</v>
      </c>
      <c r="H39" s="32">
        <v>113.94499999999999</v>
      </c>
      <c r="I39" s="32">
        <v>155.041</v>
      </c>
      <c r="J39" s="32">
        <v>203.73500000000001</v>
      </c>
      <c r="K39" s="32">
        <v>736.00900000000001</v>
      </c>
      <c r="L39" s="32">
        <v>906.35500000000002</v>
      </c>
      <c r="M39" s="32">
        <v>1098.8440000000001</v>
      </c>
      <c r="N39" s="32">
        <v>920.13900000000001</v>
      </c>
    </row>
    <row r="40" spans="2:18" ht="14.45" customHeight="1" x14ac:dyDescent="0.2">
      <c r="B40" s="55"/>
      <c r="C40" s="52"/>
      <c r="D40" s="38" t="s">
        <v>7</v>
      </c>
      <c r="E40" s="6">
        <v>220.62899999999999</v>
      </c>
      <c r="F40" s="6">
        <v>202.61199999999999</v>
      </c>
      <c r="G40" s="6">
        <v>92.290999999999997</v>
      </c>
      <c r="H40" s="6">
        <v>97.664000000000001</v>
      </c>
      <c r="I40" s="6">
        <v>62.613</v>
      </c>
      <c r="J40" s="6">
        <v>49.350999999999999</v>
      </c>
      <c r="K40" s="6">
        <v>86.659000000000006</v>
      </c>
      <c r="L40" s="6">
        <v>103.63800000000001</v>
      </c>
      <c r="M40" s="6">
        <v>170.49299999999999</v>
      </c>
      <c r="N40" s="6">
        <v>116.12</v>
      </c>
    </row>
    <row r="41" spans="2:18" ht="14.45" customHeight="1" x14ac:dyDescent="0.2">
      <c r="B41" s="55"/>
      <c r="C41" s="52"/>
      <c r="D41" s="39" t="s">
        <v>8</v>
      </c>
      <c r="E41" s="7">
        <f t="shared" ref="E41" si="71">E40-E39</f>
        <v>-139.12300000000002</v>
      </c>
      <c r="F41" s="7">
        <f t="shared" ref="F41:G41" si="72">F40-F39</f>
        <v>-14.185000000000002</v>
      </c>
      <c r="G41" s="7">
        <f t="shared" si="72"/>
        <v>-23.099000000000004</v>
      </c>
      <c r="H41" s="7">
        <f t="shared" ref="H41:I41" si="73">H40-H39</f>
        <v>-16.280999999999992</v>
      </c>
      <c r="I41" s="7">
        <f t="shared" si="73"/>
        <v>-92.427999999999997</v>
      </c>
      <c r="J41" s="7">
        <f t="shared" ref="J41:K41" si="74">J40-J39</f>
        <v>-154.38400000000001</v>
      </c>
      <c r="K41" s="7">
        <f t="shared" si="74"/>
        <v>-649.35</v>
      </c>
      <c r="L41" s="7">
        <f t="shared" ref="L41:M41" si="75">L40-L39</f>
        <v>-802.71699999999998</v>
      </c>
      <c r="M41" s="7">
        <f t="shared" si="75"/>
        <v>-928.35100000000011</v>
      </c>
      <c r="N41" s="7">
        <f t="shared" ref="N41" si="76">N40-N39</f>
        <v>-804.01900000000001</v>
      </c>
    </row>
    <row r="42" spans="2:18" ht="14.45" customHeight="1" x14ac:dyDescent="0.2">
      <c r="B42" s="55"/>
      <c r="C42" s="52" t="s">
        <v>59</v>
      </c>
      <c r="D42" s="37" t="s">
        <v>6</v>
      </c>
      <c r="E42" s="6">
        <v>202.31200000000001</v>
      </c>
      <c r="F42" s="6">
        <v>121.605</v>
      </c>
      <c r="G42" s="6">
        <v>71.430000000000007</v>
      </c>
      <c r="H42" s="6">
        <v>72.799000000000007</v>
      </c>
      <c r="I42" s="6">
        <v>103.551</v>
      </c>
      <c r="J42" s="6">
        <v>150.43</v>
      </c>
      <c r="K42" s="6">
        <v>492.56</v>
      </c>
      <c r="L42" s="6">
        <v>826.20799999999997</v>
      </c>
      <c r="M42" s="6">
        <v>981.56399999999996</v>
      </c>
      <c r="N42" s="6">
        <v>744.80100000000004</v>
      </c>
    </row>
    <row r="43" spans="2:18" ht="14.45" customHeight="1" x14ac:dyDescent="0.2">
      <c r="B43" s="55"/>
      <c r="C43" s="52"/>
      <c r="D43" s="38" t="s">
        <v>7</v>
      </c>
      <c r="E43" s="6">
        <v>184.66800000000001</v>
      </c>
      <c r="F43" s="6">
        <v>162.18600000000001</v>
      </c>
      <c r="G43" s="6">
        <v>78.251000000000005</v>
      </c>
      <c r="H43" s="6">
        <v>66.106999999999999</v>
      </c>
      <c r="I43" s="6">
        <v>48.679000000000002</v>
      </c>
      <c r="J43" s="6">
        <v>39.874000000000002</v>
      </c>
      <c r="K43" s="6">
        <v>115.727</v>
      </c>
      <c r="L43" s="6">
        <v>125.127</v>
      </c>
      <c r="M43" s="6">
        <v>276.13200000000001</v>
      </c>
      <c r="N43" s="6">
        <v>194.77199999999999</v>
      </c>
    </row>
    <row r="44" spans="2:18" ht="14.45" customHeight="1" x14ac:dyDescent="0.2">
      <c r="B44" s="53"/>
      <c r="C44" s="53"/>
      <c r="D44" s="42" t="s">
        <v>8</v>
      </c>
      <c r="E44" s="33">
        <f t="shared" ref="E44" si="77">E43-E42</f>
        <v>-17.644000000000005</v>
      </c>
      <c r="F44" s="33">
        <f t="shared" ref="F44:G44" si="78">F43-F42</f>
        <v>40.581000000000003</v>
      </c>
      <c r="G44" s="33">
        <f t="shared" si="78"/>
        <v>6.820999999999998</v>
      </c>
      <c r="H44" s="33">
        <f t="shared" ref="H44:I44" si="79">H43-H42</f>
        <v>-6.6920000000000073</v>
      </c>
      <c r="I44" s="33">
        <f t="shared" si="79"/>
        <v>-54.872</v>
      </c>
      <c r="J44" s="33">
        <f t="shared" ref="J44:K44" si="80">J43-J42</f>
        <v>-110.55600000000001</v>
      </c>
      <c r="K44" s="33">
        <f t="shared" si="80"/>
        <v>-376.83299999999997</v>
      </c>
      <c r="L44" s="33">
        <f t="shared" ref="L44:M44" si="81">L43-L42</f>
        <v>-701.08100000000002</v>
      </c>
      <c r="M44" s="33">
        <f t="shared" si="81"/>
        <v>-705.43200000000002</v>
      </c>
      <c r="N44" s="33">
        <f t="shared" ref="N44" si="82">N43-N42</f>
        <v>-550.029</v>
      </c>
    </row>
    <row r="45" spans="2:18" ht="14.45" customHeight="1" x14ac:dyDescent="0.2">
      <c r="B45" s="54" t="s">
        <v>36</v>
      </c>
      <c r="C45" s="51" t="s">
        <v>60</v>
      </c>
      <c r="D45" s="41" t="s">
        <v>6</v>
      </c>
      <c r="E45" s="32">
        <v>3.0910000000000002</v>
      </c>
      <c r="F45" s="32">
        <v>3.1749999999999998</v>
      </c>
      <c r="G45" s="32">
        <v>11.092000000000001</v>
      </c>
      <c r="H45" s="32">
        <v>1.4179999999999999</v>
      </c>
      <c r="I45" s="32">
        <v>2.9540000000000002</v>
      </c>
      <c r="J45" s="32">
        <v>1.5649999999999999</v>
      </c>
      <c r="K45" s="32">
        <v>3.823</v>
      </c>
      <c r="L45" s="32">
        <v>1.153</v>
      </c>
      <c r="M45" s="32">
        <v>3.4430000000000001</v>
      </c>
      <c r="N45" s="32">
        <v>2.86</v>
      </c>
    </row>
    <row r="46" spans="2:18" ht="14.45" customHeight="1" x14ac:dyDescent="0.2">
      <c r="B46" s="55"/>
      <c r="C46" s="52"/>
      <c r="D46" s="38" t="s">
        <v>7</v>
      </c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2:18" ht="14.45" customHeight="1" x14ac:dyDescent="0.2">
      <c r="B47" s="55"/>
      <c r="C47" s="52"/>
      <c r="D47" s="39" t="s">
        <v>8</v>
      </c>
      <c r="E47" s="7">
        <f t="shared" ref="E47" si="83">E46-E45</f>
        <v>-3.0910000000000002</v>
      </c>
      <c r="F47" s="7">
        <f t="shared" ref="F47:G47" si="84">F46-F45</f>
        <v>-3.1749999999999998</v>
      </c>
      <c r="G47" s="7">
        <f t="shared" si="84"/>
        <v>-11.092000000000001</v>
      </c>
      <c r="H47" s="7">
        <f t="shared" ref="H47:I47" si="85">H46-H45</f>
        <v>-1.4179999999999999</v>
      </c>
      <c r="I47" s="7">
        <f t="shared" si="85"/>
        <v>-2.9540000000000002</v>
      </c>
      <c r="J47" s="7">
        <f t="shared" ref="J47:K47" si="86">J46-J45</f>
        <v>-1.5649999999999999</v>
      </c>
      <c r="K47" s="7">
        <f t="shared" si="86"/>
        <v>-3.823</v>
      </c>
      <c r="L47" s="7">
        <f t="shared" ref="L47:M47" si="87">L46-L45</f>
        <v>-1.153</v>
      </c>
      <c r="M47" s="7">
        <f t="shared" si="87"/>
        <v>-3.4430000000000001</v>
      </c>
      <c r="N47" s="7">
        <f t="shared" ref="N47" si="88">N46-N45</f>
        <v>-2.86</v>
      </c>
    </row>
    <row r="48" spans="2:18" ht="14.45" customHeight="1" x14ac:dyDescent="0.2">
      <c r="B48" s="55"/>
      <c r="C48" s="52" t="s">
        <v>59</v>
      </c>
      <c r="D48" s="37" t="s">
        <v>6</v>
      </c>
      <c r="E48" s="6">
        <v>5.5910000000000002</v>
      </c>
      <c r="F48" s="6">
        <v>10.539</v>
      </c>
      <c r="G48" s="6">
        <v>22.207999999999998</v>
      </c>
      <c r="H48" s="6">
        <v>3.3519999999999999</v>
      </c>
      <c r="I48" s="6">
        <v>7.5190000000000001</v>
      </c>
      <c r="J48" s="6">
        <v>5.9340000000000002</v>
      </c>
      <c r="K48" s="6">
        <v>14.315</v>
      </c>
      <c r="L48" s="6">
        <v>6.4880000000000004</v>
      </c>
      <c r="M48" s="6">
        <v>15.643000000000001</v>
      </c>
      <c r="N48" s="6">
        <v>13.766</v>
      </c>
    </row>
    <row r="49" spans="2:14" ht="14.45" customHeight="1" x14ac:dyDescent="0.2">
      <c r="B49" s="55"/>
      <c r="C49" s="52"/>
      <c r="D49" s="38" t="s">
        <v>7</v>
      </c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2:14" ht="14.45" customHeight="1" x14ac:dyDescent="0.2">
      <c r="B50" s="53"/>
      <c r="C50" s="53"/>
      <c r="D50" s="42" t="s">
        <v>8</v>
      </c>
      <c r="E50" s="33">
        <f t="shared" ref="E50" si="89">E49-E48</f>
        <v>-5.5910000000000002</v>
      </c>
      <c r="F50" s="33">
        <f t="shared" ref="F50:G50" si="90">F49-F48</f>
        <v>-10.539</v>
      </c>
      <c r="G50" s="33">
        <f t="shared" si="90"/>
        <v>-22.207999999999998</v>
      </c>
      <c r="H50" s="33">
        <f t="shared" ref="H50:I50" si="91">H49-H48</f>
        <v>-3.3519999999999999</v>
      </c>
      <c r="I50" s="33">
        <f t="shared" si="91"/>
        <v>-7.5190000000000001</v>
      </c>
      <c r="J50" s="33">
        <f t="shared" ref="J50:K50" si="92">J49-J48</f>
        <v>-5.9340000000000002</v>
      </c>
      <c r="K50" s="33">
        <f t="shared" si="92"/>
        <v>-14.315</v>
      </c>
      <c r="L50" s="33">
        <f t="shared" ref="L50:M50" si="93">L49-L48</f>
        <v>-6.4880000000000004</v>
      </c>
      <c r="M50" s="33">
        <f t="shared" si="93"/>
        <v>-15.643000000000001</v>
      </c>
      <c r="N50" s="33">
        <f t="shared" ref="N50" si="94">N49-N48</f>
        <v>-13.766</v>
      </c>
    </row>
    <row r="53" spans="2:14" x14ac:dyDescent="0.2">
      <c r="B53" s="8"/>
      <c r="C53" s="8"/>
      <c r="D53" s="8"/>
      <c r="M53" s="9" t="s">
        <v>9</v>
      </c>
    </row>
    <row r="54" spans="2:14" x14ac:dyDescent="0.2">
      <c r="B54" s="8"/>
      <c r="C54" s="8"/>
      <c r="D54" s="11"/>
    </row>
    <row r="55" spans="2:14" x14ac:dyDescent="0.2">
      <c r="B55" s="8"/>
      <c r="C55" s="8"/>
      <c r="D55" s="11"/>
    </row>
    <row r="56" spans="2:14" x14ac:dyDescent="0.2">
      <c r="B56" s="8"/>
      <c r="C56" s="8"/>
      <c r="D56" s="11"/>
      <c r="E56" s="10"/>
      <c r="F56" s="10"/>
      <c r="G56" s="10"/>
      <c r="H56" s="10"/>
      <c r="I56" s="10"/>
    </row>
    <row r="57" spans="2:14" x14ac:dyDescent="0.2">
      <c r="B57" s="8"/>
      <c r="C57" s="8"/>
      <c r="D57" s="11"/>
    </row>
    <row r="58" spans="2:14" x14ac:dyDescent="0.2">
      <c r="B58" s="8"/>
    </row>
    <row r="59" spans="2:14" x14ac:dyDescent="0.2">
      <c r="B59" s="8"/>
    </row>
    <row r="60" spans="2:14" x14ac:dyDescent="0.2">
      <c r="B60" s="8"/>
    </row>
    <row r="61" spans="2:14" x14ac:dyDescent="0.2">
      <c r="B61" s="8"/>
    </row>
    <row r="62" spans="2:14" x14ac:dyDescent="0.2">
      <c r="B62" s="8"/>
    </row>
    <row r="63" spans="2:14" x14ac:dyDescent="0.2">
      <c r="B63" s="8"/>
    </row>
    <row r="64" spans="2:14" x14ac:dyDescent="0.2">
      <c r="B64" s="8"/>
    </row>
    <row r="65" spans="2:2" x14ac:dyDescent="0.2">
      <c r="B65" s="8"/>
    </row>
    <row r="66" spans="2:2" x14ac:dyDescent="0.2">
      <c r="B66" s="8"/>
    </row>
    <row r="67" spans="2:2" x14ac:dyDescent="0.2">
      <c r="B67" s="8"/>
    </row>
    <row r="68" spans="2:2" x14ac:dyDescent="0.2">
      <c r="B68" s="8"/>
    </row>
    <row r="69" spans="2:2" x14ac:dyDescent="0.2">
      <c r="B69" s="8"/>
    </row>
    <row r="70" spans="2:2" x14ac:dyDescent="0.2">
      <c r="B70" s="8"/>
    </row>
    <row r="71" spans="2:2" x14ac:dyDescent="0.2">
      <c r="B71" s="8"/>
    </row>
    <row r="72" spans="2:2" x14ac:dyDescent="0.2">
      <c r="B72" s="8"/>
    </row>
    <row r="73" spans="2:2" x14ac:dyDescent="0.2">
      <c r="B73" s="8"/>
    </row>
    <row r="74" spans="2:2" x14ac:dyDescent="0.2">
      <c r="B74" s="8"/>
    </row>
    <row r="75" spans="2:2" x14ac:dyDescent="0.2">
      <c r="B75" s="8"/>
    </row>
    <row r="77" spans="2:2" x14ac:dyDescent="0.2">
      <c r="B77" s="8"/>
    </row>
    <row r="78" spans="2:2" x14ac:dyDescent="0.2">
      <c r="B78" s="8"/>
    </row>
    <row r="79" spans="2:2" x14ac:dyDescent="0.2">
      <c r="B79" s="8"/>
    </row>
    <row r="80" spans="2:2" x14ac:dyDescent="0.2">
      <c r="B80" s="8"/>
    </row>
    <row r="81" spans="2:2" x14ac:dyDescent="0.2">
      <c r="B81" s="8"/>
    </row>
    <row r="82" spans="2:2" x14ac:dyDescent="0.2">
      <c r="B82" s="8"/>
    </row>
    <row r="83" spans="2:2" x14ac:dyDescent="0.2">
      <c r="B83" s="8"/>
    </row>
    <row r="84" spans="2:2" x14ac:dyDescent="0.2">
      <c r="B84" s="8"/>
    </row>
    <row r="85" spans="2:2" x14ac:dyDescent="0.2">
      <c r="B85" s="8"/>
    </row>
    <row r="86" spans="2:2" x14ac:dyDescent="0.2">
      <c r="B86" s="8"/>
    </row>
    <row r="87" spans="2:2" x14ac:dyDescent="0.2">
      <c r="B87" s="8"/>
    </row>
    <row r="88" spans="2:2" x14ac:dyDescent="0.2">
      <c r="B88" s="8"/>
    </row>
    <row r="89" spans="2:2" x14ac:dyDescent="0.2">
      <c r="B89" s="8"/>
    </row>
    <row r="90" spans="2:2" x14ac:dyDescent="0.2">
      <c r="B90" s="8"/>
    </row>
    <row r="91" spans="2:2" x14ac:dyDescent="0.2">
      <c r="B91" s="8"/>
    </row>
    <row r="92" spans="2:2" x14ac:dyDescent="0.2">
      <c r="B92" s="8"/>
    </row>
    <row r="93" spans="2:2" x14ac:dyDescent="0.2">
      <c r="B93" s="8"/>
    </row>
    <row r="95" spans="2:2" x14ac:dyDescent="0.2">
      <c r="B95" s="8"/>
    </row>
    <row r="96" spans="2:2" x14ac:dyDescent="0.2">
      <c r="B96" s="8"/>
    </row>
    <row r="97" spans="2:2" x14ac:dyDescent="0.2">
      <c r="B97" s="8"/>
    </row>
    <row r="98" spans="2:2" x14ac:dyDescent="0.2">
      <c r="B98" s="8"/>
    </row>
    <row r="99" spans="2:2" x14ac:dyDescent="0.2">
      <c r="B99" s="8"/>
    </row>
    <row r="100" spans="2:2" x14ac:dyDescent="0.2">
      <c r="B100" s="8"/>
    </row>
    <row r="101" spans="2:2" x14ac:dyDescent="0.2">
      <c r="B101" s="8"/>
    </row>
    <row r="102" spans="2:2" x14ac:dyDescent="0.2">
      <c r="B102" s="8"/>
    </row>
    <row r="103" spans="2:2" x14ac:dyDescent="0.2">
      <c r="B103" s="8"/>
    </row>
    <row r="104" spans="2:2" x14ac:dyDescent="0.2">
      <c r="B104" s="8"/>
    </row>
    <row r="105" spans="2:2" x14ac:dyDescent="0.2">
      <c r="B105" s="8"/>
    </row>
    <row r="106" spans="2:2" x14ac:dyDescent="0.2">
      <c r="B106" s="8"/>
    </row>
    <row r="107" spans="2:2" x14ac:dyDescent="0.2">
      <c r="B107" s="8"/>
    </row>
    <row r="108" spans="2:2" x14ac:dyDescent="0.2">
      <c r="B108" s="8"/>
    </row>
    <row r="109" spans="2:2" x14ac:dyDescent="0.2">
      <c r="B109" s="8"/>
    </row>
    <row r="110" spans="2:2" x14ac:dyDescent="0.2">
      <c r="B110" s="8"/>
    </row>
    <row r="111" spans="2:2" x14ac:dyDescent="0.2">
      <c r="B111" s="8"/>
    </row>
    <row r="113" spans="2:2" x14ac:dyDescent="0.2">
      <c r="B113" s="8"/>
    </row>
    <row r="114" spans="2:2" x14ac:dyDescent="0.2">
      <c r="B114" s="8"/>
    </row>
    <row r="115" spans="2:2" x14ac:dyDescent="0.2">
      <c r="B115" s="8"/>
    </row>
    <row r="116" spans="2:2" x14ac:dyDescent="0.2">
      <c r="B116" s="8"/>
    </row>
  </sheetData>
  <sheetProtection selectLockedCells="1" selectUnlockedCells="1"/>
  <sortState xmlns:xlrd2="http://schemas.microsoft.com/office/spreadsheetml/2017/richdata2" ref="N23:Q26">
    <sortCondition ref="O23:O26"/>
  </sortState>
  <mergeCells count="24">
    <mergeCell ref="C24:C26"/>
    <mergeCell ref="C27:C29"/>
    <mergeCell ref="C30:C32"/>
    <mergeCell ref="B3:B8"/>
    <mergeCell ref="C3:C5"/>
    <mergeCell ref="C6:C8"/>
    <mergeCell ref="B9:B14"/>
    <mergeCell ref="C9:C11"/>
    <mergeCell ref="C12:C14"/>
    <mergeCell ref="B15:B20"/>
    <mergeCell ref="C15:C17"/>
    <mergeCell ref="C18:C20"/>
    <mergeCell ref="B21:B26"/>
    <mergeCell ref="B27:B32"/>
    <mergeCell ref="C21:C23"/>
    <mergeCell ref="C33:C35"/>
    <mergeCell ref="C36:C38"/>
    <mergeCell ref="C39:C41"/>
    <mergeCell ref="C42:C44"/>
    <mergeCell ref="B45:B50"/>
    <mergeCell ref="C45:C47"/>
    <mergeCell ref="C48:C50"/>
    <mergeCell ref="B33:B38"/>
    <mergeCell ref="B39:B44"/>
  </mergeCells>
  <hyperlinks>
    <hyperlink ref="Q28" location="ÍNDICE!A1" display="Voltar ao índice" xr:uid="{00000000-0004-0000-0100-000000000000}"/>
    <hyperlink ref="M53" location="ÍNDICE!A1" display="Voltar ao índice" xr:uid="{00000000-0004-0000-0100-000001000000}"/>
  </hyperlinks>
  <printOptions horizontalCentered="1"/>
  <pageMargins left="0.39370078740157483" right="0" top="0.6692913385826772" bottom="0.59055118110236227" header="0.51181102362204722" footer="0.51181102362204722"/>
  <pageSetup paperSize="9" scale="66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G20"/>
  <sheetViews>
    <sheetView showGridLines="0" zoomScale="98" zoomScaleNormal="98" zoomScaleSheetLayoutView="110" workbookViewId="0"/>
  </sheetViews>
  <sheetFormatPr defaultRowHeight="12.75" x14ac:dyDescent="0.2"/>
  <cols>
    <col min="1" max="1" width="2.28515625" style="2" customWidth="1"/>
    <col min="2" max="2" width="27.7109375" style="2" customWidth="1"/>
    <col min="3" max="3" width="25.42578125" style="2" customWidth="1"/>
    <col min="4" max="13" width="13.7109375" style="2" customWidth="1"/>
    <col min="14" max="16384" width="9.140625" style="2"/>
  </cols>
  <sheetData>
    <row r="1" spans="1:241" ht="30" customHeight="1" x14ac:dyDescent="0.2">
      <c r="A1"/>
      <c r="B1" s="3" t="s">
        <v>40</v>
      </c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</row>
    <row r="2" spans="1:241" ht="21.75" customHeight="1" x14ac:dyDescent="0.2">
      <c r="A2"/>
      <c r="B2" s="4" t="s">
        <v>3</v>
      </c>
      <c r="C2" s="4" t="s">
        <v>5</v>
      </c>
      <c r="D2" s="4">
        <v>2015</v>
      </c>
      <c r="E2" s="4">
        <v>2016</v>
      </c>
      <c r="F2" s="4">
        <v>2017</v>
      </c>
      <c r="G2" s="4">
        <v>2018</v>
      </c>
      <c r="H2" s="4">
        <v>2019</v>
      </c>
      <c r="I2" s="4">
        <v>2020</v>
      </c>
      <c r="J2" s="4">
        <v>2021</v>
      </c>
      <c r="K2" s="4">
        <v>2022</v>
      </c>
      <c r="L2" s="4">
        <v>2023</v>
      </c>
      <c r="M2" s="4">
        <v>2024</v>
      </c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</row>
    <row r="3" spans="1:241" ht="20.100000000000001" customHeight="1" x14ac:dyDescent="0.2">
      <c r="B3" s="63" t="s">
        <v>32</v>
      </c>
      <c r="C3" s="43" t="s">
        <v>22</v>
      </c>
      <c r="D3" s="12">
        <f>'1'!E6/'1'!E3</f>
        <v>0.45878386508466418</v>
      </c>
      <c r="E3" s="12">
        <f>'1'!F6/'1'!F3</f>
        <v>1.1540859811940047</v>
      </c>
      <c r="F3" s="12">
        <f>'1'!G6/'1'!G3</f>
        <v>0.921626083751243</v>
      </c>
      <c r="G3" s="12">
        <f>'1'!H6/'1'!H3</f>
        <v>2.3592907685080937</v>
      </c>
      <c r="H3" s="12">
        <f>'1'!I6/'1'!I3</f>
        <v>3.7765428487861947</v>
      </c>
      <c r="I3" s="12">
        <f>'1'!J6/'1'!J3</f>
        <v>0.74673388326330503</v>
      </c>
      <c r="J3" s="12">
        <f>'1'!K6/'1'!K3</f>
        <v>3.7501093308949232</v>
      </c>
      <c r="K3" s="12">
        <f>'1'!L6/'1'!L3</f>
        <v>0.45890438519543858</v>
      </c>
      <c r="L3" s="12">
        <f>'1'!M6/'1'!M3</f>
        <v>0.3012323026812076</v>
      </c>
      <c r="M3" s="12">
        <f>'1'!N6/'1'!N3</f>
        <v>0.24075506284633494</v>
      </c>
    </row>
    <row r="4" spans="1:241" ht="20.100000000000001" customHeight="1" x14ac:dyDescent="0.2">
      <c r="B4" s="62"/>
      <c r="C4" s="44" t="s">
        <v>23</v>
      </c>
      <c r="D4" s="13">
        <f>'1'!E7/'1'!E4</f>
        <v>5.6765048543689316</v>
      </c>
      <c r="E4" s="13">
        <f>'1'!F7/'1'!F4</f>
        <v>5.2381276595744684</v>
      </c>
      <c r="F4" s="13">
        <f>'1'!G7/'1'!G4</f>
        <v>4.253611913758613</v>
      </c>
      <c r="G4" s="13">
        <f>'1'!H7/'1'!H4</f>
        <v>0.89401635815755498</v>
      </c>
      <c r="H4" s="13">
        <f>'1'!I7/'1'!I4</f>
        <v>5.4952952952952954</v>
      </c>
      <c r="I4" s="13">
        <f>'1'!J7/'1'!J4</f>
        <v>5.5825105782792663</v>
      </c>
      <c r="J4" s="13">
        <f>'1'!K7/'1'!K4</f>
        <v>6.7192074783937921</v>
      </c>
      <c r="K4" s="13">
        <f>'1'!L7/'1'!L4</f>
        <v>0.71805981931409524</v>
      </c>
      <c r="L4" s="13">
        <f>'1'!M7/'1'!M4</f>
        <v>0.51962249681109962</v>
      </c>
      <c r="M4" s="13">
        <f>'1'!N7/'1'!N4</f>
        <v>1.3108452528516317</v>
      </c>
    </row>
    <row r="5" spans="1:241" ht="20.100000000000001" customHeight="1" x14ac:dyDescent="0.2">
      <c r="B5" s="61" t="s">
        <v>39</v>
      </c>
      <c r="C5" s="43" t="s">
        <v>22</v>
      </c>
      <c r="D5" s="12">
        <f>'1'!E12/'1'!E9</f>
        <v>2.8078128048505953</v>
      </c>
      <c r="E5" s="12">
        <f>'1'!F12/'1'!F9</f>
        <v>3.266407224714738</v>
      </c>
      <c r="F5" s="12">
        <f>'1'!G12/'1'!G9</f>
        <v>2.6726472896402265</v>
      </c>
      <c r="G5" s="12">
        <f>'1'!H12/'1'!H9</f>
        <v>2.7215977128662989</v>
      </c>
      <c r="H5" s="12">
        <f>'1'!I12/'1'!I9</f>
        <v>3.1894503178816751</v>
      </c>
      <c r="I5" s="12">
        <f>'1'!J12/'1'!J9</f>
        <v>2.891344511686802</v>
      </c>
      <c r="J5" s="12">
        <f>'1'!K12/'1'!K9</f>
        <v>3.2415440497145691</v>
      </c>
      <c r="K5" s="12">
        <f>'1'!L12/'1'!L9</f>
        <v>3.7916842885710857</v>
      </c>
      <c r="L5" s="12">
        <f>'1'!M12/'1'!M9</f>
        <v>3.1317176986219266</v>
      </c>
      <c r="M5" s="12">
        <f>'1'!N12/'1'!N9</f>
        <v>3.0742004241744003</v>
      </c>
    </row>
    <row r="6" spans="1:241" ht="20.100000000000001" customHeight="1" x14ac:dyDescent="0.2">
      <c r="B6" s="62"/>
      <c r="C6" s="44" t="s">
        <v>23</v>
      </c>
      <c r="D6" s="13">
        <f>'1'!E13/'1'!E10</f>
        <v>2.467476593107417</v>
      </c>
      <c r="E6" s="13">
        <f>'1'!F13/'1'!F10</f>
        <v>2.5416503768014342</v>
      </c>
      <c r="F6" s="13">
        <f>'1'!G13/'1'!G10</f>
        <v>2.5052615336417858</v>
      </c>
      <c r="G6" s="13">
        <f>'1'!H13/'1'!H10</f>
        <v>2.4615123626956188</v>
      </c>
      <c r="H6" s="13">
        <f>'1'!I13/'1'!I10</f>
        <v>2.2542631515226277</v>
      </c>
      <c r="I6" s="13">
        <f>'1'!J13/'1'!J10</f>
        <v>2.3795620556150183</v>
      </c>
      <c r="J6" s="13">
        <f>'1'!K13/'1'!K10</f>
        <v>2.1190870268358011</v>
      </c>
      <c r="K6" s="13">
        <f>'1'!L13/'1'!L10</f>
        <v>2.3592033288138765</v>
      </c>
      <c r="L6" s="13">
        <f>'1'!M13/'1'!M10</f>
        <v>2.5889325371883514</v>
      </c>
      <c r="M6" s="13">
        <f>'1'!N13/'1'!N10</f>
        <v>3.2670787942754473</v>
      </c>
    </row>
    <row r="7" spans="1:241" ht="20.100000000000001" customHeight="1" x14ac:dyDescent="0.2">
      <c r="B7" s="61" t="s">
        <v>37</v>
      </c>
      <c r="C7" s="43" t="s">
        <v>22</v>
      </c>
      <c r="D7" s="12">
        <f>'1'!E18/'1'!E15</f>
        <v>2.0406951093236487</v>
      </c>
      <c r="E7" s="12">
        <f>'1'!F18/'1'!F15</f>
        <v>1.9868928756115993</v>
      </c>
      <c r="F7" s="12">
        <f>'1'!G18/'1'!G15</f>
        <v>2.1350060049842825</v>
      </c>
      <c r="G7" s="12">
        <f>'1'!H18/'1'!H15</f>
        <v>2.1402714124159279</v>
      </c>
      <c r="H7" s="12">
        <f>'1'!I18/'1'!I15</f>
        <v>2.1693862533165005</v>
      </c>
      <c r="I7" s="12">
        <f>'1'!J18/'1'!J15</f>
        <v>2.0128215388564654</v>
      </c>
      <c r="J7" s="12">
        <f>'1'!K18/'1'!K15</f>
        <v>2.5276896153427941</v>
      </c>
      <c r="K7" s="12">
        <f>'1'!L18/'1'!L15</f>
        <v>2.7989916107031525</v>
      </c>
      <c r="L7" s="12">
        <f>'1'!M18/'1'!M15</f>
        <v>2.3892026674158791</v>
      </c>
      <c r="M7" s="12">
        <f>'1'!N18/'1'!N15</f>
        <v>2.9786871105262285</v>
      </c>
    </row>
    <row r="8" spans="1:241" ht="20.100000000000001" customHeight="1" x14ac:dyDescent="0.2">
      <c r="B8" s="62"/>
      <c r="C8" s="44" t="s">
        <v>23</v>
      </c>
      <c r="D8" s="13">
        <f>'1'!E19/'1'!E16</f>
        <v>2.2147906470908105</v>
      </c>
      <c r="E8" s="13">
        <f>'1'!F19/'1'!F16</f>
        <v>2.9648318042813457</v>
      </c>
      <c r="F8" s="13">
        <f>'1'!G19/'1'!G16</f>
        <v>3.0162436548223353</v>
      </c>
      <c r="G8" s="13">
        <f>'1'!H19/'1'!H16</f>
        <v>2.4933333333333332</v>
      </c>
      <c r="H8" s="13">
        <f>'1'!I19/'1'!I16</f>
        <v>4.1183206106870225</v>
      </c>
      <c r="I8" s="13">
        <f>'1'!J19/'1'!J16</f>
        <v>3.7502035751677067</v>
      </c>
      <c r="J8" s="13">
        <f>'1'!K19/'1'!K16</f>
        <v>3.9385901537826404</v>
      </c>
      <c r="K8" s="13">
        <f>'1'!L19/'1'!L16</f>
        <v>4.650964023057047</v>
      </c>
      <c r="L8" s="13">
        <f>'1'!M19/'1'!M16</f>
        <v>4.205832076420311</v>
      </c>
      <c r="M8" s="13">
        <f>'1'!N19/'1'!N16</f>
        <v>4.0508318990246694</v>
      </c>
    </row>
    <row r="9" spans="1:241" ht="20.100000000000001" customHeight="1" x14ac:dyDescent="0.2">
      <c r="B9" s="61" t="s">
        <v>33</v>
      </c>
      <c r="C9" s="43" t="s">
        <v>22</v>
      </c>
      <c r="D9" s="12">
        <f>'1'!E24/'1'!E21</f>
        <v>3.1683839540260847</v>
      </c>
      <c r="E9" s="12">
        <f>'1'!F24/'1'!F21</f>
        <v>3.7317935079602167</v>
      </c>
      <c r="F9" s="12">
        <f>'1'!G24/'1'!G21</f>
        <v>4.1232479910297135</v>
      </c>
      <c r="G9" s="12">
        <f>'1'!H24/'1'!H21</f>
        <v>2.3478085798358377</v>
      </c>
      <c r="H9" s="12">
        <f>'1'!I24/'1'!I21</f>
        <v>4.0812784245003551</v>
      </c>
      <c r="I9" s="12">
        <f>'1'!J24/'1'!J21</f>
        <v>3.8058896083872962</v>
      </c>
      <c r="J9" s="12">
        <f>'1'!K24/'1'!K21</f>
        <v>3.5485415159968317</v>
      </c>
      <c r="K9" s="12">
        <f>'1'!L24/'1'!L21</f>
        <v>5.2544511668107168</v>
      </c>
      <c r="L9" s="12">
        <f>'1'!M24/'1'!M21</f>
        <v>6.3215831787260353</v>
      </c>
      <c r="M9" s="12">
        <f>'1'!N24/'1'!N21</f>
        <v>4.5759549896357719</v>
      </c>
    </row>
    <row r="10" spans="1:241" ht="20.100000000000001" customHeight="1" x14ac:dyDescent="0.2">
      <c r="B10" s="62"/>
      <c r="C10" s="44" t="s">
        <v>23</v>
      </c>
      <c r="D10" s="13">
        <f>'1'!E25/'1'!E22</f>
        <v>7</v>
      </c>
      <c r="E10" s="13"/>
      <c r="F10" s="13"/>
      <c r="G10" s="13"/>
      <c r="H10" s="13"/>
      <c r="I10" s="13"/>
      <c r="J10" s="13"/>
      <c r="K10" s="13">
        <f>'1'!L25/'1'!L22</f>
        <v>2</v>
      </c>
      <c r="L10" s="13"/>
      <c r="M10" s="13"/>
    </row>
    <row r="11" spans="1:241" ht="20.100000000000001" customHeight="1" x14ac:dyDescent="0.2">
      <c r="B11" s="61" t="s">
        <v>38</v>
      </c>
      <c r="C11" s="43" t="s">
        <v>22</v>
      </c>
      <c r="D11" s="12">
        <f>'1'!E30/'1'!E27</f>
        <v>1.1691260309724751</v>
      </c>
      <c r="E11" s="12">
        <f>'1'!F30/'1'!F27</f>
        <v>1.2240456338003398</v>
      </c>
      <c r="F11" s="12">
        <f>'1'!G30/'1'!G27</f>
        <v>1.2273843701514175</v>
      </c>
      <c r="G11" s="12">
        <f>'1'!H30/'1'!H27</f>
        <v>1.2847381349386267</v>
      </c>
      <c r="H11" s="12">
        <f>'1'!I30/'1'!I27</f>
        <v>1.3563495100553433</v>
      </c>
      <c r="I11" s="12">
        <f>'1'!J30/'1'!J27</f>
        <v>1.3470760433767535</v>
      </c>
      <c r="J11" s="12">
        <f>'1'!K30/'1'!K27</f>
        <v>1.2290402090957686</v>
      </c>
      <c r="K11" s="12">
        <f>'1'!L30/'1'!L27</f>
        <v>1.4848060671783518</v>
      </c>
      <c r="L11" s="12">
        <f>'1'!M30/'1'!M27</f>
        <v>1.5046915360201054</v>
      </c>
      <c r="M11" s="12">
        <f>'1'!N30/'1'!N27</f>
        <v>1.5998628395106134</v>
      </c>
    </row>
    <row r="12" spans="1:241" ht="20.100000000000001" customHeight="1" x14ac:dyDescent="0.2">
      <c r="B12" s="62"/>
      <c r="C12" s="44" t="s">
        <v>23</v>
      </c>
      <c r="D12" s="13">
        <f>'1'!E31/'1'!E28</f>
        <v>1.1400354829258765</v>
      </c>
      <c r="E12" s="13">
        <f>'1'!F31/'1'!F28</f>
        <v>1.2015987156259262</v>
      </c>
      <c r="F12" s="13">
        <f>'1'!G31/'1'!G28</f>
        <v>1.2050740231163595</v>
      </c>
      <c r="G12" s="13">
        <f>'1'!H31/'1'!H28</f>
        <v>1.3093240314146302</v>
      </c>
      <c r="H12" s="13">
        <f>'1'!I31/'1'!I28</f>
        <v>1.3835966533821669</v>
      </c>
      <c r="I12" s="13">
        <f>'1'!J31/'1'!J28</f>
        <v>1.4036496855781397</v>
      </c>
      <c r="J12" s="13">
        <f>'1'!K31/'1'!K28</f>
        <v>1.2925018105888881</v>
      </c>
      <c r="K12" s="13">
        <f>'1'!L31/'1'!L28</f>
        <v>1.5399200249649836</v>
      </c>
      <c r="L12" s="13">
        <f>'1'!M31/'1'!M28</f>
        <v>1.6463311695267475</v>
      </c>
      <c r="M12" s="13">
        <f>'1'!N31/'1'!N28</f>
        <v>1.7516087099226092</v>
      </c>
    </row>
    <row r="13" spans="1:241" ht="20.100000000000001" customHeight="1" x14ac:dyDescent="0.2">
      <c r="B13" s="61" t="s">
        <v>34</v>
      </c>
      <c r="C13" s="43" t="s">
        <v>22</v>
      </c>
      <c r="D13" s="12">
        <f>'1'!E36/'1'!E33</f>
        <v>0.98769805837438496</v>
      </c>
      <c r="E13" s="12">
        <f>'1'!F36/'1'!F33</f>
        <v>1.0559677583920006</v>
      </c>
      <c r="F13" s="12">
        <f>'1'!G36/'1'!G33</f>
        <v>1.0029724221137761</v>
      </c>
      <c r="G13" s="12">
        <f>'1'!H36/'1'!H33</f>
        <v>0.91227364981931591</v>
      </c>
      <c r="H13" s="12">
        <f>'1'!I36/'1'!I33</f>
        <v>0.83994544838674845</v>
      </c>
      <c r="I13" s="12">
        <f>'1'!J36/'1'!J33</f>
        <v>0.83332526572917165</v>
      </c>
      <c r="J13" s="12">
        <f>'1'!K36/'1'!K33</f>
        <v>0.90468261012357942</v>
      </c>
      <c r="K13" s="12">
        <f>'1'!L36/'1'!L33</f>
        <v>1.5240967987958662</v>
      </c>
      <c r="L13" s="12">
        <f>'1'!M36/'1'!M33</f>
        <v>1.7587305571420888</v>
      </c>
      <c r="M13" s="12">
        <f>'1'!N36/'1'!N33</f>
        <v>1.2707816985025417</v>
      </c>
    </row>
    <row r="14" spans="1:241" ht="20.100000000000001" customHeight="1" x14ac:dyDescent="0.2">
      <c r="B14" s="62"/>
      <c r="C14" s="44" t="s">
        <v>23</v>
      </c>
      <c r="D14" s="13">
        <f>'1'!E37/'1'!E34</f>
        <v>1.5061696239622335</v>
      </c>
      <c r="E14" s="13">
        <f>'1'!F37/'1'!F34</f>
        <v>1.4348702632070189</v>
      </c>
      <c r="F14" s="13">
        <f>'1'!G37/'1'!G34</f>
        <v>1.4436855387316216</v>
      </c>
      <c r="G14" s="13">
        <f>'1'!H37/'1'!H34</f>
        <v>1.5266695315857326</v>
      </c>
      <c r="H14" s="13">
        <f>'1'!I37/'1'!I34</f>
        <v>0.38987148310425979</v>
      </c>
      <c r="I14" s="13">
        <f>'1'!J37/'1'!J34</f>
        <v>1.601330396095201</v>
      </c>
      <c r="J14" s="13">
        <f>'1'!K37/'1'!K34</f>
        <v>1.2278299959133634</v>
      </c>
      <c r="K14" s="13">
        <f>'1'!L37/'1'!L34</f>
        <v>1.4563755157080249</v>
      </c>
      <c r="L14" s="13">
        <f>'1'!M37/'1'!M34</f>
        <v>1.7582667061494421</v>
      </c>
      <c r="M14" s="13">
        <f>'1'!N37/'1'!N34</f>
        <v>1.6686144578313253</v>
      </c>
    </row>
    <row r="15" spans="1:241" ht="20.100000000000001" customHeight="1" x14ac:dyDescent="0.2">
      <c r="B15" s="61" t="s">
        <v>35</v>
      </c>
      <c r="C15" s="43" t="s">
        <v>22</v>
      </c>
      <c r="D15" s="12">
        <f>'1'!E42/'1'!E39</f>
        <v>0.56236518490515686</v>
      </c>
      <c r="E15" s="12">
        <f>'1'!F42/'1'!F39</f>
        <v>0.56091643334547991</v>
      </c>
      <c r="F15" s="12">
        <f>'1'!G42/'1'!G39</f>
        <v>0.61903111188144555</v>
      </c>
      <c r="G15" s="12">
        <f>'1'!H42/'1'!H39</f>
        <v>0.63889595857650627</v>
      </c>
      <c r="H15" s="12">
        <f>'1'!I42/'1'!I39</f>
        <v>0.6678942989273805</v>
      </c>
      <c r="I15" s="12">
        <f>'1'!J42/'1'!J39</f>
        <v>0.738361106339117</v>
      </c>
      <c r="J15" s="12">
        <f>'1'!K42/'1'!K39</f>
        <v>0.66923094690418183</v>
      </c>
      <c r="K15" s="12">
        <f>'1'!L42/'1'!L39</f>
        <v>0.9115721764650716</v>
      </c>
      <c r="L15" s="12">
        <f>'1'!M42/'1'!M39</f>
        <v>0.89326965429123695</v>
      </c>
      <c r="M15" s="12">
        <f>'1'!N42/'1'!N39</f>
        <v>0.80944400791619531</v>
      </c>
    </row>
    <row r="16" spans="1:241" ht="20.100000000000001" customHeight="1" x14ac:dyDescent="0.2">
      <c r="B16" s="62"/>
      <c r="C16" s="44" t="s">
        <v>23</v>
      </c>
      <c r="D16" s="13">
        <f>'1'!E43/'1'!E40</f>
        <v>0.83700692112097685</v>
      </c>
      <c r="E16" s="13">
        <f>'1'!F43/'1'!F40</f>
        <v>0.80047578623181259</v>
      </c>
      <c r="F16" s="13">
        <f>'1'!G43/'1'!G40</f>
        <v>0.84787249027532485</v>
      </c>
      <c r="G16" s="13">
        <f>'1'!H43/'1'!H40</f>
        <v>0.67688196264744427</v>
      </c>
      <c r="H16" s="13">
        <f>'1'!I43/'1'!I40</f>
        <v>0.77745835529362917</v>
      </c>
      <c r="I16" s="13">
        <f>'1'!J43/'1'!J40</f>
        <v>0.80796741707361563</v>
      </c>
      <c r="J16" s="13">
        <f>'1'!K43/'1'!K40</f>
        <v>1.335429672624886</v>
      </c>
      <c r="K16" s="13">
        <f>'1'!L43/'1'!L40</f>
        <v>1.2073467261043245</v>
      </c>
      <c r="L16" s="13">
        <f>'1'!M43/'1'!M40</f>
        <v>1.619609016205944</v>
      </c>
      <c r="M16" s="13">
        <f>'1'!N43/'1'!N40</f>
        <v>1.6773337926283154</v>
      </c>
    </row>
    <row r="17" spans="2:13" ht="20.100000000000001" customHeight="1" x14ac:dyDescent="0.2">
      <c r="B17" s="61" t="s">
        <v>36</v>
      </c>
      <c r="C17" s="43" t="s">
        <v>22</v>
      </c>
      <c r="D17" s="12">
        <f>'1'!E48/'1'!E45</f>
        <v>1.8087997411840828</v>
      </c>
      <c r="E17" s="12">
        <f>'1'!F48/'1'!F45</f>
        <v>3.3193700787401577</v>
      </c>
      <c r="F17" s="12">
        <f>'1'!G48/'1'!G45</f>
        <v>2.0021637216011539</v>
      </c>
      <c r="G17" s="12">
        <f>'1'!H48/'1'!H45</f>
        <v>2.3638928067700986</v>
      </c>
      <c r="H17" s="12">
        <f>'1'!I48/'1'!I45</f>
        <v>2.5453622207176707</v>
      </c>
      <c r="I17" s="12">
        <f>'1'!J48/'1'!J45</f>
        <v>3.7916932907348246</v>
      </c>
      <c r="J17" s="12">
        <f>'1'!K48/'1'!K45</f>
        <v>3.7444415380591156</v>
      </c>
      <c r="K17" s="12">
        <f>'1'!L48/'1'!L45</f>
        <v>5.6270598438855162</v>
      </c>
      <c r="L17" s="12">
        <f>'1'!M48/'1'!M45</f>
        <v>4.5434214347952366</v>
      </c>
      <c r="M17" s="12">
        <f>'1'!N48/'1'!N45</f>
        <v>4.8132867132867139</v>
      </c>
    </row>
    <row r="18" spans="2:13" ht="20.100000000000001" customHeight="1" x14ac:dyDescent="0.2">
      <c r="B18" s="62"/>
      <c r="C18" s="44" t="s">
        <v>23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20" spans="2:13" x14ac:dyDescent="0.2">
      <c r="L20" s="9" t="s">
        <v>9</v>
      </c>
    </row>
  </sheetData>
  <sheetProtection selectLockedCells="1" selectUnlockedCells="1"/>
  <mergeCells count="8">
    <mergeCell ref="B17:B18"/>
    <mergeCell ref="B3:B4"/>
    <mergeCell ref="B5:B6"/>
    <mergeCell ref="B11:B12"/>
    <mergeCell ref="B13:B14"/>
    <mergeCell ref="B15:B16"/>
    <mergeCell ref="B7:B8"/>
    <mergeCell ref="B9:B10"/>
  </mergeCells>
  <hyperlinks>
    <hyperlink ref="L20" location="ÍNDICE!A1" display="Voltar ao índice" xr:uid="{00000000-0004-0000-0200-000000000000}"/>
  </hyperlinks>
  <pageMargins left="0.35433070866141736" right="0.15748031496062992" top="0.19685039370078741" bottom="0.19685039370078741" header="0" footer="0"/>
  <pageSetup paperSize="9" scale="78" firstPageNumber="0" fitToHeight="2" orientation="landscape" horizontalDpi="300" verticalDpi="300" r:id="rId1"/>
  <headerFooter alignWithMargins="0"/>
  <ignoredErrors>
    <ignoredError sqref="I3:J3 I4:J11 I13:J17 I12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A23"/>
  <sheetViews>
    <sheetView showGridLines="0" zoomScale="98" zoomScaleNormal="98" zoomScaleSheetLayoutView="110" workbookViewId="0"/>
  </sheetViews>
  <sheetFormatPr defaultRowHeight="12.75" x14ac:dyDescent="0.2"/>
  <cols>
    <col min="1" max="1" width="2.28515625" style="2" customWidth="1"/>
    <col min="2" max="2" width="19.140625" style="2" customWidth="1"/>
    <col min="3" max="3" width="9.85546875" style="2" customWidth="1"/>
    <col min="4" max="4" width="7.28515625" style="2" customWidth="1"/>
    <col min="5" max="14" width="14.7109375" style="2" customWidth="1"/>
    <col min="15" max="15" width="3.7109375" style="2" customWidth="1"/>
    <col min="16" max="16384" width="9.140625" style="2"/>
  </cols>
  <sheetData>
    <row r="1" spans="1:235" ht="30" customHeight="1" x14ac:dyDescent="0.2">
      <c r="A1"/>
      <c r="B1" s="3" t="s">
        <v>41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</row>
    <row r="2" spans="1:235" ht="21.75" customHeight="1" x14ac:dyDescent="0.2">
      <c r="A2"/>
      <c r="B2" s="4" t="s">
        <v>3</v>
      </c>
      <c r="C2" s="14" t="s">
        <v>4</v>
      </c>
      <c r="D2" s="4" t="s">
        <v>5</v>
      </c>
      <c r="E2" s="5">
        <v>2015</v>
      </c>
      <c r="F2" s="5">
        <v>2016</v>
      </c>
      <c r="G2" s="5">
        <v>2017</v>
      </c>
      <c r="H2" s="5">
        <v>2018</v>
      </c>
      <c r="I2" s="5">
        <v>2019</v>
      </c>
      <c r="J2" s="5">
        <v>2020</v>
      </c>
      <c r="K2" s="5">
        <v>2021</v>
      </c>
      <c r="L2" s="5">
        <v>2022</v>
      </c>
      <c r="M2" s="5">
        <v>2023</v>
      </c>
      <c r="N2" s="5">
        <v>2024</v>
      </c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</row>
    <row r="3" spans="1:235" ht="15" customHeight="1" x14ac:dyDescent="0.2">
      <c r="B3" s="62" t="s">
        <v>32</v>
      </c>
      <c r="C3" s="64" t="s">
        <v>51</v>
      </c>
      <c r="D3" s="37" t="s">
        <v>26</v>
      </c>
      <c r="E3" s="6">
        <v>10300</v>
      </c>
      <c r="F3" s="6">
        <v>5875</v>
      </c>
      <c r="G3" s="6">
        <v>3399</v>
      </c>
      <c r="H3" s="6">
        <v>2610</v>
      </c>
      <c r="I3" s="6">
        <v>4195</v>
      </c>
      <c r="J3" s="6">
        <v>10229</v>
      </c>
      <c r="K3" s="6">
        <v>16884</v>
      </c>
      <c r="L3" s="6">
        <v>56855</v>
      </c>
      <c r="M3" s="6">
        <v>255519</v>
      </c>
      <c r="N3" s="6">
        <v>68353</v>
      </c>
    </row>
    <row r="4" spans="1:235" ht="15" customHeight="1" x14ac:dyDescent="0.2">
      <c r="B4" s="62"/>
      <c r="C4" s="64"/>
      <c r="D4" s="38" t="s">
        <v>10</v>
      </c>
      <c r="E4" s="6"/>
      <c r="F4" s="6"/>
      <c r="G4" s="6">
        <v>1100</v>
      </c>
      <c r="H4" s="6">
        <v>32235</v>
      </c>
      <c r="I4" s="6">
        <v>800</v>
      </c>
      <c r="J4" s="6">
        <v>406</v>
      </c>
      <c r="K4" s="6">
        <v>125</v>
      </c>
      <c r="L4" s="6">
        <v>150</v>
      </c>
      <c r="M4" s="6">
        <v>55</v>
      </c>
      <c r="N4" s="6">
        <v>3448</v>
      </c>
      <c r="Q4" s="29"/>
      <c r="R4" s="29"/>
      <c r="S4" s="29"/>
    </row>
    <row r="5" spans="1:235" ht="15" customHeight="1" x14ac:dyDescent="0.2">
      <c r="B5" s="62"/>
      <c r="C5" s="64"/>
      <c r="D5" s="39" t="s">
        <v>11</v>
      </c>
      <c r="E5" s="7">
        <f t="shared" ref="E5" si="0">SUM(E3:E4)</f>
        <v>10300</v>
      </c>
      <c r="F5" s="7">
        <f t="shared" ref="F5" si="1">SUM(F3:F4)</f>
        <v>5875</v>
      </c>
      <c r="G5" s="7">
        <f>SUM(G3:G4)</f>
        <v>4499</v>
      </c>
      <c r="H5" s="7">
        <f t="shared" ref="H5:I5" si="2">SUM(H3:H4)</f>
        <v>34845</v>
      </c>
      <c r="I5" s="7">
        <f t="shared" si="2"/>
        <v>4995</v>
      </c>
      <c r="J5" s="7">
        <f t="shared" ref="J5:K5" si="3">SUM(J3:J4)</f>
        <v>10635</v>
      </c>
      <c r="K5" s="7">
        <f t="shared" si="3"/>
        <v>17009</v>
      </c>
      <c r="L5" s="7">
        <f t="shared" ref="L5:M5" si="4">SUM(L3:L4)</f>
        <v>57005</v>
      </c>
      <c r="M5" s="7">
        <f t="shared" si="4"/>
        <v>255574</v>
      </c>
      <c r="N5" s="7">
        <f t="shared" ref="N5" si="5">SUM(N3:N4)</f>
        <v>71801</v>
      </c>
      <c r="R5" s="29"/>
      <c r="S5" s="29"/>
    </row>
    <row r="6" spans="1:235" ht="15" customHeight="1" x14ac:dyDescent="0.2">
      <c r="B6" s="65" t="s">
        <v>39</v>
      </c>
      <c r="C6" s="66" t="s">
        <v>51</v>
      </c>
      <c r="D6" s="37" t="s">
        <v>26</v>
      </c>
      <c r="E6" s="6">
        <v>358282</v>
      </c>
      <c r="F6" s="6">
        <v>390062</v>
      </c>
      <c r="G6" s="6">
        <v>407727</v>
      </c>
      <c r="H6" s="6">
        <v>499338</v>
      </c>
      <c r="I6" s="6">
        <v>408777</v>
      </c>
      <c r="J6" s="6">
        <v>616486</v>
      </c>
      <c r="K6" s="6">
        <v>610124</v>
      </c>
      <c r="L6" s="6">
        <v>511506</v>
      </c>
      <c r="M6" s="6">
        <v>380110</v>
      </c>
      <c r="N6" s="6">
        <v>474822</v>
      </c>
      <c r="Q6" s="29"/>
      <c r="R6" s="29"/>
      <c r="S6" s="29"/>
    </row>
    <row r="7" spans="1:235" ht="15" customHeight="1" x14ac:dyDescent="0.2">
      <c r="B7" s="65"/>
      <c r="C7" s="67"/>
      <c r="D7" s="38" t="s">
        <v>10</v>
      </c>
      <c r="E7" s="6">
        <v>3150</v>
      </c>
      <c r="F7" s="6">
        <v>55000</v>
      </c>
      <c r="G7" s="6">
        <v>20000</v>
      </c>
      <c r="H7" s="6">
        <v>19400</v>
      </c>
      <c r="I7" s="6">
        <v>28986</v>
      </c>
      <c r="J7" s="6">
        <v>1081</v>
      </c>
      <c r="K7" s="6">
        <v>23060</v>
      </c>
      <c r="L7" s="6">
        <v>1830</v>
      </c>
      <c r="M7" s="6">
        <v>1730</v>
      </c>
      <c r="N7" s="6">
        <v>2700</v>
      </c>
      <c r="R7" s="29"/>
      <c r="S7" s="29"/>
    </row>
    <row r="8" spans="1:235" ht="15" customHeight="1" x14ac:dyDescent="0.2">
      <c r="B8" s="65"/>
      <c r="C8" s="64"/>
      <c r="D8" s="39" t="s">
        <v>11</v>
      </c>
      <c r="E8" s="7">
        <f t="shared" ref="E8:F8" si="6">SUM(E6:E7)</f>
        <v>361432</v>
      </c>
      <c r="F8" s="7">
        <f t="shared" si="6"/>
        <v>445062</v>
      </c>
      <c r="G8" s="7">
        <f t="shared" ref="G8:H8" si="7">SUM(G6:G7)</f>
        <v>427727</v>
      </c>
      <c r="H8" s="7">
        <f t="shared" si="7"/>
        <v>518738</v>
      </c>
      <c r="I8" s="7">
        <f t="shared" ref="I8:K8" si="8">SUM(I6:I7)</f>
        <v>437763</v>
      </c>
      <c r="J8" s="7">
        <f t="shared" si="8"/>
        <v>617567</v>
      </c>
      <c r="K8" s="7">
        <f t="shared" si="8"/>
        <v>633184</v>
      </c>
      <c r="L8" s="7">
        <f t="shared" ref="L8:M8" si="9">SUM(L6:L7)</f>
        <v>513336</v>
      </c>
      <c r="M8" s="7">
        <f t="shared" si="9"/>
        <v>381840</v>
      </c>
      <c r="N8" s="7">
        <f t="shared" ref="N8" si="10">SUM(N6:N7)</f>
        <v>477522</v>
      </c>
    </row>
    <row r="9" spans="1:235" ht="15" customHeight="1" x14ac:dyDescent="0.2">
      <c r="B9" s="65" t="s">
        <v>37</v>
      </c>
      <c r="C9" s="66" t="s">
        <v>51</v>
      </c>
      <c r="D9" s="37" t="s">
        <v>26</v>
      </c>
      <c r="E9" s="6"/>
      <c r="F9" s="6">
        <v>400</v>
      </c>
      <c r="G9" s="6">
        <v>450</v>
      </c>
      <c r="H9" s="6"/>
      <c r="I9" s="6"/>
      <c r="J9" s="6">
        <v>51216</v>
      </c>
      <c r="K9" s="6">
        <v>8849</v>
      </c>
      <c r="L9" s="6">
        <v>4974</v>
      </c>
      <c r="M9" s="6">
        <v>8457</v>
      </c>
      <c r="N9" s="6">
        <v>8715</v>
      </c>
    </row>
    <row r="10" spans="1:235" ht="15" customHeight="1" x14ac:dyDescent="0.2">
      <c r="B10" s="65"/>
      <c r="C10" s="67"/>
      <c r="D10" s="38" t="s">
        <v>10</v>
      </c>
      <c r="E10" s="6">
        <v>7356</v>
      </c>
      <c r="F10" s="6">
        <v>2216</v>
      </c>
      <c r="G10" s="6">
        <v>535</v>
      </c>
      <c r="H10" s="6">
        <v>1425</v>
      </c>
      <c r="I10" s="6">
        <v>262</v>
      </c>
      <c r="J10" s="6">
        <v>362</v>
      </c>
      <c r="K10" s="6">
        <v>840</v>
      </c>
      <c r="L10" s="6">
        <v>57</v>
      </c>
      <c r="M10" s="6">
        <v>1488</v>
      </c>
      <c r="N10" s="6"/>
    </row>
    <row r="11" spans="1:235" ht="15" customHeight="1" x14ac:dyDescent="0.2">
      <c r="B11" s="65"/>
      <c r="C11" s="64"/>
      <c r="D11" s="39" t="s">
        <v>11</v>
      </c>
      <c r="E11" s="7">
        <f t="shared" ref="E11:F11" si="11">SUM(E9:E10)</f>
        <v>7356</v>
      </c>
      <c r="F11" s="7">
        <f t="shared" si="11"/>
        <v>2616</v>
      </c>
      <c r="G11" s="7">
        <f t="shared" ref="G11:H11" si="12">SUM(G9:G10)</f>
        <v>985</v>
      </c>
      <c r="H11" s="7">
        <f t="shared" si="12"/>
        <v>1425</v>
      </c>
      <c r="I11" s="7">
        <f t="shared" ref="I11:K11" si="13">SUM(I9:I10)</f>
        <v>262</v>
      </c>
      <c r="J11" s="7">
        <f t="shared" si="13"/>
        <v>51578</v>
      </c>
      <c r="K11" s="7">
        <f t="shared" si="13"/>
        <v>9689</v>
      </c>
      <c r="L11" s="7">
        <f t="shared" ref="L11:M11" si="14">SUM(L9:L10)</f>
        <v>5031</v>
      </c>
      <c r="M11" s="7">
        <f t="shared" si="14"/>
        <v>9945</v>
      </c>
      <c r="N11" s="7">
        <f t="shared" ref="N11" si="15">SUM(N9:N10)</f>
        <v>8715</v>
      </c>
    </row>
    <row r="12" spans="1:235" ht="15" customHeight="1" x14ac:dyDescent="0.2">
      <c r="B12" s="65" t="s">
        <v>38</v>
      </c>
      <c r="C12" s="66" t="s">
        <v>51</v>
      </c>
      <c r="D12" s="37" t="s">
        <v>26</v>
      </c>
      <c r="E12" s="6">
        <v>490344</v>
      </c>
      <c r="F12" s="6">
        <v>530178</v>
      </c>
      <c r="G12" s="6">
        <v>615097</v>
      </c>
      <c r="H12" s="6">
        <v>817831</v>
      </c>
      <c r="I12" s="6">
        <v>780497</v>
      </c>
      <c r="J12" s="6">
        <v>635290</v>
      </c>
      <c r="K12" s="6">
        <v>637914</v>
      </c>
      <c r="L12" s="6">
        <v>687589</v>
      </c>
      <c r="M12" s="6">
        <v>692986</v>
      </c>
      <c r="N12" s="6">
        <v>462579</v>
      </c>
    </row>
    <row r="13" spans="1:235" ht="15" customHeight="1" x14ac:dyDescent="0.2">
      <c r="B13" s="65"/>
      <c r="C13" s="67"/>
      <c r="D13" s="38" t="s">
        <v>10</v>
      </c>
      <c r="E13" s="6">
        <v>1160</v>
      </c>
      <c r="F13" s="6">
        <v>3000</v>
      </c>
      <c r="G13" s="6">
        <v>3426</v>
      </c>
      <c r="H13" s="6">
        <v>5225</v>
      </c>
      <c r="I13" s="6">
        <v>112</v>
      </c>
      <c r="J13" s="6">
        <v>162</v>
      </c>
      <c r="K13" s="6"/>
      <c r="L13" s="6">
        <v>1376</v>
      </c>
      <c r="M13" s="6">
        <v>7169</v>
      </c>
      <c r="N13" s="6">
        <v>525</v>
      </c>
    </row>
    <row r="14" spans="1:235" ht="15" customHeight="1" x14ac:dyDescent="0.2">
      <c r="B14" s="65"/>
      <c r="C14" s="64"/>
      <c r="D14" s="39" t="s">
        <v>11</v>
      </c>
      <c r="E14" s="7">
        <f t="shared" ref="E14" si="16">SUM(E12:E13)</f>
        <v>491504</v>
      </c>
      <c r="F14" s="7">
        <f t="shared" ref="F14:G14" si="17">SUM(F12:F13)</f>
        <v>533178</v>
      </c>
      <c r="G14" s="7">
        <f t="shared" si="17"/>
        <v>618523</v>
      </c>
      <c r="H14" s="7">
        <f t="shared" ref="H14:I14" si="18">SUM(H12:H13)</f>
        <v>823056</v>
      </c>
      <c r="I14" s="7">
        <f t="shared" si="18"/>
        <v>780609</v>
      </c>
      <c r="J14" s="7">
        <f t="shared" ref="J14:K14" si="19">SUM(J12:J13)</f>
        <v>635452</v>
      </c>
      <c r="K14" s="7">
        <f t="shared" si="19"/>
        <v>637914</v>
      </c>
      <c r="L14" s="7">
        <f t="shared" ref="L14:M14" si="20">SUM(L12:L13)</f>
        <v>688965</v>
      </c>
      <c r="M14" s="7">
        <f t="shared" si="20"/>
        <v>700155</v>
      </c>
      <c r="N14" s="7">
        <f t="shared" ref="N14" si="21">SUM(N12:N13)</f>
        <v>463104</v>
      </c>
    </row>
    <row r="15" spans="1:235" ht="15" customHeight="1" x14ac:dyDescent="0.2">
      <c r="B15" s="61" t="s">
        <v>34</v>
      </c>
      <c r="C15" s="66" t="s">
        <v>51</v>
      </c>
      <c r="D15" s="37" t="s">
        <v>26</v>
      </c>
      <c r="E15" s="6">
        <v>15465</v>
      </c>
      <c r="F15" s="6">
        <v>21470</v>
      </c>
      <c r="G15" s="6">
        <v>14435</v>
      </c>
      <c r="H15" s="6">
        <v>58175</v>
      </c>
      <c r="I15" s="6">
        <v>32082</v>
      </c>
      <c r="J15" s="6">
        <v>100755</v>
      </c>
      <c r="K15" s="6">
        <v>29359</v>
      </c>
      <c r="L15" s="6">
        <v>62268</v>
      </c>
      <c r="M15" s="6">
        <v>49425</v>
      </c>
      <c r="N15" s="6">
        <v>16550</v>
      </c>
    </row>
    <row r="16" spans="1:235" ht="15" customHeight="1" x14ac:dyDescent="0.2">
      <c r="B16" s="63"/>
      <c r="C16" s="67"/>
      <c r="D16" s="38" t="s">
        <v>10</v>
      </c>
      <c r="E16" s="6">
        <v>15250</v>
      </c>
      <c r="F16" s="6">
        <v>32100</v>
      </c>
      <c r="G16" s="6">
        <v>22021</v>
      </c>
      <c r="H16" s="6"/>
      <c r="I16" s="6">
        <v>528000</v>
      </c>
      <c r="J16" s="6">
        <v>15000</v>
      </c>
      <c r="K16" s="6">
        <v>5</v>
      </c>
      <c r="L16" s="6">
        <v>25</v>
      </c>
      <c r="M16" s="6">
        <v>1230</v>
      </c>
      <c r="N16" s="6">
        <v>50</v>
      </c>
    </row>
    <row r="17" spans="2:14" ht="15" customHeight="1" x14ac:dyDescent="0.2">
      <c r="B17" s="62"/>
      <c r="C17" s="64"/>
      <c r="D17" s="39" t="s">
        <v>11</v>
      </c>
      <c r="E17" s="7">
        <f t="shared" ref="E17" si="22">SUM(E15:E16)</f>
        <v>30715</v>
      </c>
      <c r="F17" s="7">
        <f t="shared" ref="F17:G17" si="23">SUM(F15:F16)</f>
        <v>53570</v>
      </c>
      <c r="G17" s="7">
        <f t="shared" si="23"/>
        <v>36456</v>
      </c>
      <c r="H17" s="7">
        <f t="shared" ref="H17:I17" si="24">SUM(H15:H16)</f>
        <v>58175</v>
      </c>
      <c r="I17" s="7">
        <f t="shared" si="24"/>
        <v>560082</v>
      </c>
      <c r="J17" s="7">
        <f t="shared" ref="J17:K17" si="25">SUM(J15:J16)</f>
        <v>115755</v>
      </c>
      <c r="K17" s="7">
        <f t="shared" si="25"/>
        <v>29364</v>
      </c>
      <c r="L17" s="7">
        <f t="shared" ref="L17:M17" si="26">SUM(L15:L16)</f>
        <v>62293</v>
      </c>
      <c r="M17" s="7">
        <f t="shared" si="26"/>
        <v>50655</v>
      </c>
      <c r="N17" s="7">
        <f t="shared" ref="N17" si="27">SUM(N15:N16)</f>
        <v>16600</v>
      </c>
    </row>
    <row r="18" spans="2:14" ht="15" customHeight="1" x14ac:dyDescent="0.2">
      <c r="B18" s="61" t="s">
        <v>35</v>
      </c>
      <c r="C18" s="66" t="s">
        <v>51</v>
      </c>
      <c r="D18" s="37" t="s">
        <v>26</v>
      </c>
      <c r="E18" s="6">
        <v>75954</v>
      </c>
      <c r="F18" s="6">
        <v>32877</v>
      </c>
      <c r="G18" s="6">
        <v>28470</v>
      </c>
      <c r="H18" s="6">
        <v>81327</v>
      </c>
      <c r="I18" s="6">
        <v>57410</v>
      </c>
      <c r="J18" s="6">
        <v>36825</v>
      </c>
      <c r="K18" s="6">
        <v>81397</v>
      </c>
      <c r="L18" s="6">
        <v>76868</v>
      </c>
      <c r="M18" s="6">
        <v>166497</v>
      </c>
      <c r="N18" s="6">
        <v>107840</v>
      </c>
    </row>
    <row r="19" spans="2:14" ht="15" customHeight="1" x14ac:dyDescent="0.2">
      <c r="B19" s="63"/>
      <c r="C19" s="67"/>
      <c r="D19" s="38" t="s">
        <v>10</v>
      </c>
      <c r="E19" s="6">
        <v>144675</v>
      </c>
      <c r="F19" s="6">
        <v>169735</v>
      </c>
      <c r="G19" s="6">
        <v>63821</v>
      </c>
      <c r="H19" s="6">
        <v>16337</v>
      </c>
      <c r="I19" s="6">
        <v>5203</v>
      </c>
      <c r="J19" s="6">
        <v>12526</v>
      </c>
      <c r="K19" s="6">
        <v>5262</v>
      </c>
      <c r="L19" s="6">
        <v>26770</v>
      </c>
      <c r="M19" s="6">
        <v>3996</v>
      </c>
      <c r="N19" s="6">
        <v>8280</v>
      </c>
    </row>
    <row r="20" spans="2:14" ht="15" customHeight="1" x14ac:dyDescent="0.2">
      <c r="B20" s="62"/>
      <c r="C20" s="64"/>
      <c r="D20" s="39" t="s">
        <v>11</v>
      </c>
      <c r="E20" s="7">
        <f t="shared" ref="E20" si="28">SUM(E18:E19)</f>
        <v>220629</v>
      </c>
      <c r="F20" s="7">
        <f t="shared" ref="F20:G20" si="29">SUM(F18:F19)</f>
        <v>202612</v>
      </c>
      <c r="G20" s="7">
        <f t="shared" si="29"/>
        <v>92291</v>
      </c>
      <c r="H20" s="7">
        <f t="shared" ref="H20:I20" si="30">SUM(H18:H19)</f>
        <v>97664</v>
      </c>
      <c r="I20" s="7">
        <f t="shared" si="30"/>
        <v>62613</v>
      </c>
      <c r="J20" s="7">
        <f t="shared" ref="J20:K20" si="31">SUM(J18:J19)</f>
        <v>49351</v>
      </c>
      <c r="K20" s="7">
        <f t="shared" si="31"/>
        <v>86659</v>
      </c>
      <c r="L20" s="7">
        <f t="shared" ref="L20:M20" si="32">SUM(L18:L19)</f>
        <v>103638</v>
      </c>
      <c r="M20" s="7">
        <f t="shared" si="32"/>
        <v>170493</v>
      </c>
      <c r="N20" s="7">
        <f t="shared" ref="N20" si="33">SUM(N18:N19)</f>
        <v>116120</v>
      </c>
    </row>
    <row r="22" spans="2:14" x14ac:dyDescent="0.2">
      <c r="M22" s="9" t="s">
        <v>9</v>
      </c>
    </row>
    <row r="23" spans="2:14" x14ac:dyDescent="0.2">
      <c r="H23" s="9"/>
    </row>
  </sheetData>
  <sheetProtection selectLockedCells="1" selectUnlockedCells="1"/>
  <sortState xmlns:xlrd2="http://schemas.microsoft.com/office/spreadsheetml/2017/richdata2" ref="N4:Q7">
    <sortCondition ref="O4:O7"/>
  </sortState>
  <mergeCells count="12">
    <mergeCell ref="C12:C14"/>
    <mergeCell ref="B12:B14"/>
    <mergeCell ref="B15:B17"/>
    <mergeCell ref="C15:C17"/>
    <mergeCell ref="B18:B20"/>
    <mergeCell ref="C18:C20"/>
    <mergeCell ref="B3:B5"/>
    <mergeCell ref="C3:C5"/>
    <mergeCell ref="B6:B8"/>
    <mergeCell ref="C6:C8"/>
    <mergeCell ref="B9:B11"/>
    <mergeCell ref="C9:C11"/>
  </mergeCells>
  <hyperlinks>
    <hyperlink ref="M22" location="ÍNDICE!A1" display="Voltar ao índice" xr:uid="{00000000-0004-0000-0300-000000000000}"/>
  </hyperlinks>
  <pageMargins left="0.39370078740157483" right="0.19685039370078741" top="0.19685039370078741" bottom="0.19685039370078741" header="0" footer="0"/>
  <pageSetup paperSize="9" scale="76" firstPageNumber="0" fitToHeight="2" orientation="landscape" r:id="rId1"/>
  <headerFooter alignWithMargins="0"/>
  <ignoredErrors>
    <ignoredError sqref="E5 H5 I5:N5 G5" formulaRange="1"/>
    <ignoredError sqref="F5" formula="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V282"/>
  <sheetViews>
    <sheetView showGridLines="0" zoomScaleNormal="100" zoomScaleSheetLayoutView="110" workbookViewId="0"/>
  </sheetViews>
  <sheetFormatPr defaultRowHeight="12.75" x14ac:dyDescent="0.2"/>
  <cols>
    <col min="1" max="1" width="2.28515625" style="2" customWidth="1"/>
    <col min="2" max="2" width="20.7109375" style="2" customWidth="1"/>
    <col min="3" max="3" width="10.7109375" style="2" customWidth="1"/>
    <col min="4" max="4" width="13.28515625" style="2" customWidth="1"/>
    <col min="5" max="5" width="4.7109375" style="2" customWidth="1"/>
    <col min="6" max="6" width="20.7109375" style="2" customWidth="1"/>
    <col min="7" max="7" width="10.7109375" style="2" customWidth="1"/>
    <col min="8" max="8" width="13.28515625" style="2" customWidth="1"/>
    <col min="9" max="9" width="4.7109375" style="2" customWidth="1"/>
    <col min="10" max="10" width="31" style="2" customWidth="1"/>
    <col min="11" max="11" width="10.85546875" style="2" customWidth="1"/>
    <col min="12" max="12" width="11" style="2" customWidth="1"/>
    <col min="13" max="13" width="4.7109375" style="2" customWidth="1"/>
    <col min="14" max="14" width="20.7109375" style="2" customWidth="1"/>
    <col min="15" max="15" width="11" style="2" bestFit="1" customWidth="1"/>
    <col min="16" max="16" width="11.140625" style="2" bestFit="1" customWidth="1"/>
    <col min="17" max="17" width="5.42578125" style="2" customWidth="1"/>
    <col min="18" max="18" width="8.7109375" style="2" customWidth="1"/>
    <col min="19" max="19" width="14.5703125" style="2" bestFit="1" customWidth="1"/>
    <col min="20" max="16384" width="9.140625" style="2"/>
  </cols>
  <sheetData>
    <row r="1" spans="2:22" ht="30" customHeight="1" x14ac:dyDescent="0.2">
      <c r="B1" s="3" t="s">
        <v>65</v>
      </c>
      <c r="F1"/>
      <c r="G1"/>
      <c r="H1"/>
      <c r="I1"/>
      <c r="L1" s="9"/>
    </row>
    <row r="2" spans="2:22" ht="6.75" customHeight="1" x14ac:dyDescent="0.2">
      <c r="B2" s="15"/>
      <c r="F2"/>
      <c r="G2"/>
      <c r="H2"/>
      <c r="I2"/>
    </row>
    <row r="3" spans="2:22" ht="26.1" customHeight="1" x14ac:dyDescent="0.2">
      <c r="B3" s="68" t="s">
        <v>42</v>
      </c>
      <c r="C3" s="69"/>
      <c r="D3" s="69"/>
      <c r="E3" s="69"/>
      <c r="F3" s="68" t="s">
        <v>43</v>
      </c>
      <c r="G3" s="69"/>
      <c r="H3" s="69"/>
      <c r="I3" s="70"/>
      <c r="J3" s="68" t="s">
        <v>44</v>
      </c>
      <c r="K3" s="69"/>
      <c r="L3" s="69"/>
      <c r="M3" s="69"/>
      <c r="N3" s="68" t="s">
        <v>53</v>
      </c>
      <c r="O3" s="69"/>
      <c r="P3" s="69"/>
    </row>
    <row r="4" spans="2:22" ht="29.25" customHeight="1" x14ac:dyDescent="0.2">
      <c r="B4" s="5"/>
      <c r="C4" s="16" t="s">
        <v>49</v>
      </c>
      <c r="D4" s="16" t="s">
        <v>50</v>
      </c>
      <c r="F4" s="5"/>
      <c r="G4" s="16" t="s">
        <v>49</v>
      </c>
      <c r="H4" s="16" t="s">
        <v>50</v>
      </c>
      <c r="I4"/>
      <c r="J4" s="5"/>
      <c r="K4" s="16" t="s">
        <v>49</v>
      </c>
      <c r="L4" s="16" t="s">
        <v>50</v>
      </c>
      <c r="N4" s="5"/>
      <c r="O4" s="16" t="s">
        <v>49</v>
      </c>
      <c r="P4" s="16" t="s">
        <v>50</v>
      </c>
      <c r="S4" s="36"/>
    </row>
    <row r="5" spans="2:22" ht="15" customHeight="1" x14ac:dyDescent="0.2">
      <c r="B5" s="17" t="s">
        <v>12</v>
      </c>
      <c r="C5" s="6">
        <v>68353</v>
      </c>
      <c r="D5" s="6">
        <v>89318</v>
      </c>
      <c r="F5" s="17" t="s">
        <v>19</v>
      </c>
      <c r="G5" s="6">
        <v>181830</v>
      </c>
      <c r="H5" s="6">
        <v>644919</v>
      </c>
      <c r="I5"/>
      <c r="J5" s="17" t="s">
        <v>17</v>
      </c>
      <c r="K5" s="6">
        <v>7643</v>
      </c>
      <c r="L5" s="6">
        <v>29771</v>
      </c>
      <c r="N5" s="17"/>
      <c r="O5" s="6"/>
      <c r="P5" s="6"/>
      <c r="S5" s="36"/>
    </row>
    <row r="6" spans="2:22" ht="15" customHeight="1" x14ac:dyDescent="0.2">
      <c r="B6" s="18" t="s">
        <v>13</v>
      </c>
      <c r="C6" s="19">
        <v>500</v>
      </c>
      <c r="D6" s="19">
        <v>3664</v>
      </c>
      <c r="F6" s="18" t="s">
        <v>15</v>
      </c>
      <c r="G6" s="19">
        <v>197156</v>
      </c>
      <c r="H6" s="19">
        <v>598519</v>
      </c>
      <c r="I6"/>
      <c r="J6" s="18" t="s">
        <v>12</v>
      </c>
      <c r="K6" s="19">
        <v>972</v>
      </c>
      <c r="L6" s="19">
        <v>5192</v>
      </c>
      <c r="N6" s="18"/>
      <c r="O6" s="19"/>
      <c r="P6" s="19"/>
      <c r="S6" s="36"/>
    </row>
    <row r="7" spans="2:22" ht="15" customHeight="1" x14ac:dyDescent="0.2">
      <c r="B7" s="17" t="s">
        <v>54</v>
      </c>
      <c r="C7" s="6">
        <v>2948</v>
      </c>
      <c r="D7" s="6">
        <v>1138</v>
      </c>
      <c r="F7" s="17" t="s">
        <v>16</v>
      </c>
      <c r="G7" s="6">
        <v>80231</v>
      </c>
      <c r="H7" s="6">
        <v>249743</v>
      </c>
      <c r="I7"/>
      <c r="J7" s="17" t="s">
        <v>15</v>
      </c>
      <c r="K7" s="6">
        <v>100</v>
      </c>
      <c r="L7" s="6">
        <v>340</v>
      </c>
      <c r="M7" s="6"/>
      <c r="N7" s="17"/>
      <c r="O7" s="6"/>
      <c r="P7" s="6"/>
      <c r="Q7" s="21"/>
      <c r="R7" s="21"/>
      <c r="S7" s="36"/>
    </row>
    <row r="8" spans="2:22" ht="15" customHeight="1" x14ac:dyDescent="0.2">
      <c r="B8" s="18"/>
      <c r="C8" s="19"/>
      <c r="D8" s="19"/>
      <c r="F8" s="18" t="s">
        <v>17</v>
      </c>
      <c r="G8" s="19">
        <v>8406</v>
      </c>
      <c r="H8" s="19">
        <v>33901</v>
      </c>
      <c r="I8"/>
      <c r="J8" s="18"/>
      <c r="K8" s="19"/>
      <c r="L8" s="19"/>
      <c r="M8" s="6"/>
      <c r="N8" s="18"/>
      <c r="O8" s="19"/>
      <c r="P8" s="19"/>
      <c r="S8" s="36"/>
    </row>
    <row r="9" spans="2:22" ht="15" customHeight="1" x14ac:dyDescent="0.2">
      <c r="B9" s="17"/>
      <c r="C9" s="6"/>
      <c r="D9" s="6"/>
      <c r="F9" s="17" t="s">
        <v>61</v>
      </c>
      <c r="G9" s="6">
        <v>6198</v>
      </c>
      <c r="H9" s="6">
        <v>15827</v>
      </c>
      <c r="I9"/>
      <c r="J9" s="17"/>
      <c r="K9" s="6"/>
      <c r="L9" s="6"/>
      <c r="M9" s="6"/>
      <c r="N9" s="17"/>
      <c r="O9" s="6"/>
      <c r="P9" s="6"/>
      <c r="S9" s="36"/>
    </row>
    <row r="10" spans="2:22" ht="15" customHeight="1" x14ac:dyDescent="0.2">
      <c r="B10" s="18"/>
      <c r="C10" s="19"/>
      <c r="D10" s="19"/>
      <c r="F10" s="18" t="s">
        <v>62</v>
      </c>
      <c r="G10" s="19">
        <v>2700</v>
      </c>
      <c r="H10" s="19">
        <v>9603</v>
      </c>
      <c r="I10"/>
      <c r="J10" s="18"/>
      <c r="K10" s="19"/>
      <c r="L10" s="19"/>
      <c r="M10" s="6"/>
      <c r="N10" s="18"/>
      <c r="O10" s="19"/>
      <c r="P10" s="19"/>
      <c r="S10" s="36">
        <f t="shared" ref="S5:S17" si="0">R10*1000</f>
        <v>0</v>
      </c>
      <c r="V10" s="21"/>
    </row>
    <row r="11" spans="2:22" ht="15" customHeight="1" x14ac:dyDescent="0.2">
      <c r="B11" s="17"/>
      <c r="C11" s="6"/>
      <c r="D11" s="6"/>
      <c r="F11" s="17" t="s">
        <v>12</v>
      </c>
      <c r="G11" s="6">
        <v>826</v>
      </c>
      <c r="H11" s="6">
        <v>7148</v>
      </c>
      <c r="I11"/>
      <c r="J11" s="17"/>
      <c r="K11" s="6"/>
      <c r="L11" s="6"/>
      <c r="M11" s="6"/>
      <c r="N11" s="17"/>
      <c r="O11" s="6"/>
      <c r="P11" s="6"/>
      <c r="S11" s="36">
        <f t="shared" si="0"/>
        <v>0</v>
      </c>
    </row>
    <row r="12" spans="2:22" ht="15" customHeight="1" x14ac:dyDescent="0.2">
      <c r="B12" s="18"/>
      <c r="C12" s="19"/>
      <c r="D12" s="19"/>
      <c r="F12" s="18" t="s">
        <v>63</v>
      </c>
      <c r="G12" s="19">
        <v>175</v>
      </c>
      <c r="H12" s="19">
        <v>442</v>
      </c>
      <c r="I12"/>
      <c r="J12" s="18"/>
      <c r="K12" s="19"/>
      <c r="L12" s="19"/>
      <c r="M12" s="6"/>
      <c r="N12" s="18"/>
      <c r="O12" s="19"/>
      <c r="P12" s="19"/>
      <c r="S12" s="36"/>
    </row>
    <row r="13" spans="2:22" ht="15" customHeight="1" x14ac:dyDescent="0.2">
      <c r="B13" s="17"/>
      <c r="C13" s="6"/>
      <c r="D13" s="6"/>
      <c r="F13" s="17"/>
      <c r="G13" s="6"/>
      <c r="H13" s="6"/>
      <c r="J13" s="17"/>
      <c r="K13" s="6"/>
      <c r="L13" s="6"/>
      <c r="M13" s="6"/>
      <c r="N13" s="17"/>
      <c r="O13" s="6"/>
      <c r="P13" s="6"/>
      <c r="S13" s="36"/>
    </row>
    <row r="14" spans="2:22" ht="20.100000000000001" customHeight="1" x14ac:dyDescent="0.2">
      <c r="B14" s="20" t="s">
        <v>11</v>
      </c>
      <c r="C14" s="25">
        <f>SUM(C5:C13)</f>
        <v>71801</v>
      </c>
      <c r="D14" s="25">
        <f>SUM(D5:D13)</f>
        <v>94120</v>
      </c>
      <c r="E14" s="6"/>
      <c r="F14" s="20" t="s">
        <v>11</v>
      </c>
      <c r="G14" s="25">
        <f>SUM(G5:G13)</f>
        <v>477522</v>
      </c>
      <c r="H14" s="25">
        <f>SUM(H5:H13)</f>
        <v>1560102</v>
      </c>
      <c r="J14" s="20" t="s">
        <v>11</v>
      </c>
      <c r="K14" s="25">
        <f>SUM(K5:K13)</f>
        <v>8715</v>
      </c>
      <c r="L14" s="25">
        <f>SUM(L5:L13)</f>
        <v>35303</v>
      </c>
      <c r="N14" s="20" t="s">
        <v>11</v>
      </c>
      <c r="O14" s="25">
        <f>SUM(O5:O13)</f>
        <v>0</v>
      </c>
      <c r="P14" s="25">
        <f>SUM(P5:P13)</f>
        <v>0</v>
      </c>
      <c r="S14" s="36"/>
    </row>
    <row r="15" spans="2:22" ht="20.100000000000001" customHeight="1" x14ac:dyDescent="0.2">
      <c r="F15"/>
      <c r="G15"/>
      <c r="H15"/>
      <c r="I15"/>
      <c r="S15" s="36"/>
    </row>
    <row r="16" spans="2:22" ht="26.1" customHeight="1" x14ac:dyDescent="0.2">
      <c r="B16" s="68" t="s">
        <v>45</v>
      </c>
      <c r="C16" s="69"/>
      <c r="D16" s="69"/>
      <c r="E16" s="70"/>
      <c r="F16" s="71" t="s">
        <v>52</v>
      </c>
      <c r="G16" s="69"/>
      <c r="H16" s="69"/>
      <c r="I16" s="70"/>
      <c r="J16" s="68" t="s">
        <v>46</v>
      </c>
      <c r="K16" s="69"/>
      <c r="L16" s="69"/>
      <c r="M16" s="69"/>
      <c r="N16" s="68" t="s">
        <v>47</v>
      </c>
      <c r="O16" s="69"/>
      <c r="P16" s="69"/>
      <c r="S16" s="36"/>
    </row>
    <row r="17" spans="2:22" s="21" customFormat="1" ht="25.5" x14ac:dyDescent="0.2">
      <c r="B17" s="5"/>
      <c r="C17" s="16" t="s">
        <v>49</v>
      </c>
      <c r="D17" s="16" t="s">
        <v>50</v>
      </c>
      <c r="F17" s="5"/>
      <c r="G17" s="16" t="s">
        <v>49</v>
      </c>
      <c r="H17" s="16" t="s">
        <v>50</v>
      </c>
      <c r="J17" s="5"/>
      <c r="K17" s="16" t="s">
        <v>49</v>
      </c>
      <c r="L17" s="16" t="s">
        <v>50</v>
      </c>
      <c r="N17" s="5"/>
      <c r="O17" s="16" t="s">
        <v>49</v>
      </c>
      <c r="P17" s="16" t="s">
        <v>50</v>
      </c>
      <c r="Q17" s="2"/>
      <c r="R17" s="2"/>
      <c r="S17" s="36"/>
      <c r="T17" s="2"/>
      <c r="U17" s="2"/>
      <c r="V17" s="2"/>
    </row>
    <row r="18" spans="2:22" ht="15" customHeight="1" x14ac:dyDescent="0.2">
      <c r="B18" s="17" t="s">
        <v>12</v>
      </c>
      <c r="C18" s="6">
        <v>382623</v>
      </c>
      <c r="D18" s="6">
        <v>667451</v>
      </c>
      <c r="E18"/>
      <c r="F18" s="17" t="s">
        <v>16</v>
      </c>
      <c r="G18" s="6">
        <v>9075</v>
      </c>
      <c r="H18" s="6">
        <v>17608</v>
      </c>
      <c r="I18"/>
      <c r="J18" s="31" t="s">
        <v>12</v>
      </c>
      <c r="K18" s="6">
        <v>107664</v>
      </c>
      <c r="L18" s="6">
        <v>181682</v>
      </c>
      <c r="M18"/>
      <c r="N18" s="17"/>
      <c r="O18" s="6"/>
      <c r="P18" s="6"/>
      <c r="S18" s="36"/>
    </row>
    <row r="19" spans="2:22" ht="15" customHeight="1" x14ac:dyDescent="0.2">
      <c r="B19" s="18" t="s">
        <v>15</v>
      </c>
      <c r="C19" s="19">
        <v>79956</v>
      </c>
      <c r="D19" s="19">
        <v>142744</v>
      </c>
      <c r="E19"/>
      <c r="F19" s="18" t="s">
        <v>12</v>
      </c>
      <c r="G19" s="19">
        <v>7475</v>
      </c>
      <c r="H19" s="19">
        <v>10011</v>
      </c>
      <c r="I19"/>
      <c r="J19" s="18" t="s">
        <v>56</v>
      </c>
      <c r="K19" s="19">
        <v>4934</v>
      </c>
      <c r="L19" s="19">
        <v>8975</v>
      </c>
      <c r="M19"/>
      <c r="N19" s="18"/>
      <c r="O19" s="19"/>
      <c r="P19" s="19"/>
      <c r="S19" s="36"/>
    </row>
    <row r="20" spans="2:22" ht="15" customHeight="1" x14ac:dyDescent="0.2">
      <c r="B20" s="17" t="s">
        <v>62</v>
      </c>
      <c r="C20" s="6">
        <v>500</v>
      </c>
      <c r="D20" s="6">
        <v>977</v>
      </c>
      <c r="E20"/>
      <c r="F20" s="17" t="s">
        <v>62</v>
      </c>
      <c r="G20" s="6">
        <v>50</v>
      </c>
      <c r="H20" s="6">
        <v>80</v>
      </c>
      <c r="I20"/>
      <c r="J20" s="17" t="s">
        <v>13</v>
      </c>
      <c r="K20" s="6">
        <v>1936</v>
      </c>
      <c r="L20" s="6">
        <v>1115</v>
      </c>
      <c r="M20"/>
      <c r="N20" s="17"/>
      <c r="O20" s="6"/>
      <c r="P20" s="6"/>
      <c r="S20" s="36"/>
    </row>
    <row r="21" spans="2:22" ht="15" customHeight="1" x14ac:dyDescent="0.2">
      <c r="B21" s="18" t="s">
        <v>28</v>
      </c>
      <c r="C21" s="19">
        <v>25</v>
      </c>
      <c r="D21" s="19">
        <v>5</v>
      </c>
      <c r="E21"/>
      <c r="F21" s="18"/>
      <c r="G21" s="19"/>
      <c r="H21" s="19"/>
      <c r="I21"/>
      <c r="J21" s="18" t="s">
        <v>70</v>
      </c>
      <c r="K21" s="19">
        <v>462</v>
      </c>
      <c r="L21" s="19">
        <v>744</v>
      </c>
      <c r="M21"/>
      <c r="N21" s="18"/>
      <c r="O21" s="19"/>
      <c r="P21" s="19"/>
    </row>
    <row r="22" spans="2:22" ht="15" customHeight="1" x14ac:dyDescent="0.2">
      <c r="B22" s="17"/>
      <c r="C22" s="6"/>
      <c r="D22" s="6"/>
      <c r="E22"/>
      <c r="F22" s="17"/>
      <c r="G22" s="6"/>
      <c r="H22" s="6"/>
      <c r="I22"/>
      <c r="J22" s="17" t="s">
        <v>74</v>
      </c>
      <c r="K22" s="6">
        <v>361</v>
      </c>
      <c r="L22" s="6">
        <v>631</v>
      </c>
      <c r="M22"/>
      <c r="N22" s="17"/>
      <c r="O22" s="6"/>
      <c r="P22" s="6"/>
    </row>
    <row r="23" spans="2:22" ht="15" customHeight="1" x14ac:dyDescent="0.2">
      <c r="B23" s="18"/>
      <c r="C23" s="19"/>
      <c r="D23" s="19"/>
      <c r="E23"/>
      <c r="F23" s="18"/>
      <c r="G23" s="19"/>
      <c r="H23" s="19"/>
      <c r="I23"/>
      <c r="J23" s="18" t="s">
        <v>55</v>
      </c>
      <c r="K23" s="19">
        <v>193</v>
      </c>
      <c r="L23" s="19">
        <v>405</v>
      </c>
      <c r="M23"/>
      <c r="N23" s="18"/>
      <c r="O23" s="19"/>
      <c r="P23" s="19"/>
    </row>
    <row r="24" spans="2:22" ht="15" customHeight="1" x14ac:dyDescent="0.2">
      <c r="B24" s="17"/>
      <c r="C24" s="6"/>
      <c r="D24" s="6"/>
      <c r="E24"/>
      <c r="F24" s="17"/>
      <c r="G24" s="6"/>
      <c r="H24" s="6"/>
      <c r="I24"/>
      <c r="J24" s="17" t="s">
        <v>18</v>
      </c>
      <c r="K24" s="6">
        <v>165</v>
      </c>
      <c r="L24" s="6">
        <v>362</v>
      </c>
      <c r="M24"/>
      <c r="N24" s="17"/>
      <c r="O24" s="6"/>
      <c r="P24" s="6"/>
    </row>
    <row r="25" spans="2:22" ht="15" customHeight="1" x14ac:dyDescent="0.2">
      <c r="B25" s="18"/>
      <c r="C25" s="19"/>
      <c r="D25" s="19"/>
      <c r="E25"/>
      <c r="F25" s="18"/>
      <c r="G25" s="19"/>
      <c r="H25" s="19"/>
      <c r="I25"/>
      <c r="J25" s="18" t="s">
        <v>73</v>
      </c>
      <c r="K25" s="19">
        <v>95</v>
      </c>
      <c r="L25" s="19">
        <v>341</v>
      </c>
      <c r="M25"/>
      <c r="N25" s="18"/>
      <c r="O25" s="19"/>
      <c r="P25" s="19"/>
    </row>
    <row r="26" spans="2:22" ht="15" customHeight="1" x14ac:dyDescent="0.2">
      <c r="B26" s="17"/>
      <c r="C26" s="6"/>
      <c r="D26" s="6"/>
      <c r="E26"/>
      <c r="F26" s="17"/>
      <c r="G26" s="6"/>
      <c r="H26" s="6"/>
      <c r="I26"/>
      <c r="J26" s="17" t="s">
        <v>71</v>
      </c>
      <c r="K26" s="6">
        <v>133</v>
      </c>
      <c r="L26" s="6">
        <v>230</v>
      </c>
      <c r="M26"/>
      <c r="N26" s="17"/>
      <c r="O26" s="6"/>
      <c r="P26" s="6"/>
    </row>
    <row r="27" spans="2:22" ht="15" customHeight="1" x14ac:dyDescent="0.2">
      <c r="B27" s="18"/>
      <c r="C27" s="19"/>
      <c r="D27" s="19"/>
      <c r="E27"/>
      <c r="F27" s="18"/>
      <c r="G27" s="19"/>
      <c r="H27" s="19"/>
      <c r="I27"/>
      <c r="J27" s="18" t="s">
        <v>16</v>
      </c>
      <c r="K27" s="19">
        <v>125</v>
      </c>
      <c r="L27" s="19">
        <v>147</v>
      </c>
      <c r="M27"/>
      <c r="N27" s="18"/>
      <c r="O27" s="19"/>
      <c r="P27" s="19"/>
    </row>
    <row r="28" spans="2:22" ht="15" customHeight="1" x14ac:dyDescent="0.2">
      <c r="B28" s="17"/>
      <c r="C28" s="6"/>
      <c r="D28" s="6"/>
      <c r="E28"/>
      <c r="F28" s="17"/>
      <c r="G28" s="6"/>
      <c r="H28" s="6"/>
      <c r="I28"/>
      <c r="J28" s="17" t="s">
        <v>19</v>
      </c>
      <c r="K28" s="6">
        <v>51</v>
      </c>
      <c r="L28" s="6">
        <v>128</v>
      </c>
      <c r="M28"/>
      <c r="N28" s="17"/>
      <c r="O28" s="6"/>
      <c r="P28" s="6"/>
    </row>
    <row r="29" spans="2:22" ht="15" customHeight="1" x14ac:dyDescent="0.2">
      <c r="B29" s="18"/>
      <c r="C29" s="19"/>
      <c r="D29" s="19"/>
      <c r="E29"/>
      <c r="F29" s="18"/>
      <c r="G29" s="19"/>
      <c r="H29" s="19"/>
      <c r="I29"/>
      <c r="J29" s="18" t="s">
        <v>14</v>
      </c>
      <c r="K29" s="19">
        <v>0</v>
      </c>
      <c r="L29" s="19">
        <v>10</v>
      </c>
      <c r="M29"/>
      <c r="N29" s="18"/>
      <c r="O29" s="19"/>
      <c r="P29" s="19"/>
    </row>
    <row r="30" spans="2:22" ht="15" customHeight="1" x14ac:dyDescent="0.2">
      <c r="B30" s="17"/>
      <c r="C30" s="6"/>
      <c r="D30" s="6"/>
      <c r="E30"/>
      <c r="F30" s="17"/>
      <c r="G30" s="6"/>
      <c r="H30" s="6"/>
      <c r="I30"/>
      <c r="J30" s="17" t="s">
        <v>72</v>
      </c>
      <c r="K30" s="6">
        <v>1</v>
      </c>
      <c r="L30" s="6">
        <v>2</v>
      </c>
      <c r="M30"/>
      <c r="N30" s="17"/>
      <c r="O30" s="6"/>
      <c r="P30" s="6"/>
    </row>
    <row r="31" spans="2:22" ht="20.100000000000001" customHeight="1" x14ac:dyDescent="0.2">
      <c r="B31" s="20" t="s">
        <v>11</v>
      </c>
      <c r="C31" s="25">
        <f>SUM(C18:C30)</f>
        <v>463104</v>
      </c>
      <c r="D31" s="25">
        <f>SUM(D18:D30)</f>
        <v>811177</v>
      </c>
      <c r="E31"/>
      <c r="F31" s="20" t="s">
        <v>11</v>
      </c>
      <c r="G31" s="25">
        <f>SUM(G18:G30)</f>
        <v>16600</v>
      </c>
      <c r="H31" s="25">
        <f>SUM(H18:H30)</f>
        <v>27699</v>
      </c>
      <c r="I31"/>
      <c r="J31" s="20" t="s">
        <v>11</v>
      </c>
      <c r="K31" s="25">
        <f>SUM(K18:K30)</f>
        <v>116120</v>
      </c>
      <c r="L31" s="25">
        <f>SUM(L18:L30)</f>
        <v>194772</v>
      </c>
      <c r="M31"/>
      <c r="N31" s="20" t="s">
        <v>11</v>
      </c>
      <c r="O31" s="25">
        <f>SUM(O18:O30)</f>
        <v>0</v>
      </c>
      <c r="P31" s="25">
        <f>SUM(P18:P30)</f>
        <v>0</v>
      </c>
    </row>
    <row r="32" spans="2:22" x14ac:dyDescent="0.2">
      <c r="E32"/>
      <c r="F32"/>
      <c r="G32"/>
      <c r="H32"/>
      <c r="I32"/>
      <c r="J32"/>
      <c r="K32"/>
      <c r="L32"/>
      <c r="M32"/>
      <c r="N32"/>
    </row>
    <row r="33" spans="2:15" x14ac:dyDescent="0.2">
      <c r="E33"/>
      <c r="F33"/>
      <c r="G33"/>
      <c r="H33"/>
      <c r="I33"/>
      <c r="J33"/>
      <c r="K33"/>
      <c r="M33"/>
      <c r="N33"/>
    </row>
    <row r="34" spans="2:15" x14ac:dyDescent="0.2">
      <c r="B34" s="6"/>
      <c r="C34" s="6"/>
      <c r="D34" s="6"/>
      <c r="E34" s="6"/>
      <c r="F34" s="34"/>
      <c r="G34" s="34"/>
      <c r="H34" s="34"/>
      <c r="I34"/>
      <c r="J34"/>
      <c r="K34" s="34"/>
      <c r="L34" s="34"/>
      <c r="M34"/>
      <c r="N34"/>
      <c r="O34" s="9" t="s">
        <v>9</v>
      </c>
    </row>
    <row r="35" spans="2:15" x14ac:dyDescent="0.2">
      <c r="D35"/>
      <c r="E35"/>
      <c r="G35" s="34"/>
      <c r="H35" s="34"/>
      <c r="I35"/>
      <c r="J35"/>
      <c r="K35" s="34"/>
      <c r="L35" s="34"/>
      <c r="M35"/>
    </row>
    <row r="36" spans="2:15" x14ac:dyDescent="0.2">
      <c r="C36" s="6"/>
      <c r="D36" s="6"/>
      <c r="E36"/>
      <c r="F36"/>
      <c r="G36" s="34"/>
      <c r="H36" s="34"/>
      <c r="I36"/>
      <c r="J36"/>
      <c r="K36" s="34"/>
      <c r="L36" s="34"/>
      <c r="M36"/>
    </row>
    <row r="37" spans="2:15" x14ac:dyDescent="0.2">
      <c r="G37" s="34"/>
      <c r="H37" s="34"/>
      <c r="J37"/>
      <c r="K37" s="34"/>
      <c r="L37" s="34"/>
      <c r="M37"/>
      <c r="N37"/>
    </row>
    <row r="38" spans="2:15" x14ac:dyDescent="0.2">
      <c r="C38" s="6"/>
      <c r="D38" s="6"/>
      <c r="E38"/>
      <c r="F38"/>
      <c r="G38" s="34"/>
      <c r="H38" s="34"/>
      <c r="J38"/>
      <c r="K38" s="34"/>
      <c r="L38" s="34"/>
      <c r="M38"/>
      <c r="N38"/>
    </row>
    <row r="39" spans="2:15" x14ac:dyDescent="0.2">
      <c r="F39"/>
      <c r="G39" s="34"/>
      <c r="H39" s="34"/>
      <c r="J39"/>
      <c r="K39" s="34"/>
      <c r="L39" s="34"/>
      <c r="M39"/>
    </row>
    <row r="40" spans="2:15" x14ac:dyDescent="0.2">
      <c r="C40" s="6"/>
      <c r="D40"/>
      <c r="F40"/>
      <c r="G40" s="34"/>
      <c r="H40" s="34"/>
      <c r="J40"/>
      <c r="K40" s="34"/>
      <c r="L40" s="34"/>
      <c r="M40"/>
    </row>
    <row r="41" spans="2:15" x14ac:dyDescent="0.2">
      <c r="B41"/>
      <c r="C41" s="6"/>
      <c r="D41"/>
      <c r="E41"/>
      <c r="F41"/>
      <c r="G41" s="34"/>
      <c r="H41" s="34"/>
      <c r="J41"/>
      <c r="K41" s="34"/>
      <c r="L41" s="34"/>
      <c r="M41"/>
    </row>
    <row r="42" spans="2:15" x14ac:dyDescent="0.2">
      <c r="B42"/>
      <c r="C42" s="6"/>
      <c r="D42" s="6"/>
      <c r="E42"/>
      <c r="F42"/>
      <c r="G42" s="34"/>
      <c r="H42" s="34"/>
      <c r="J42"/>
      <c r="K42" s="34"/>
      <c r="L42" s="34"/>
      <c r="M42"/>
      <c r="N42"/>
    </row>
    <row r="43" spans="2:15" x14ac:dyDescent="0.2">
      <c r="B43"/>
      <c r="D43"/>
      <c r="E43"/>
      <c r="F43"/>
      <c r="G43" s="34"/>
      <c r="H43" s="34"/>
      <c r="J43"/>
      <c r="K43" s="34"/>
      <c r="L43" s="34"/>
      <c r="M43"/>
      <c r="N43"/>
    </row>
    <row r="44" spans="2:15" x14ac:dyDescent="0.2">
      <c r="B44"/>
      <c r="C44" s="6"/>
      <c r="D44" s="6"/>
      <c r="E44"/>
      <c r="F44"/>
      <c r="G44" s="34"/>
      <c r="H44" s="34"/>
      <c r="J44"/>
      <c r="K44" s="34"/>
      <c r="L44" s="34"/>
      <c r="M44"/>
    </row>
    <row r="45" spans="2:15" x14ac:dyDescent="0.2">
      <c r="B45"/>
      <c r="D45"/>
      <c r="E45"/>
      <c r="F45"/>
      <c r="G45" s="34"/>
      <c r="H45" s="34"/>
      <c r="J45"/>
      <c r="K45" s="34"/>
      <c r="L45" s="34"/>
      <c r="M45"/>
    </row>
    <row r="46" spans="2:15" x14ac:dyDescent="0.2">
      <c r="C46" s="6"/>
      <c r="D46" s="6"/>
      <c r="E46"/>
      <c r="F46"/>
      <c r="G46" s="34"/>
      <c r="H46" s="34"/>
      <c r="J46"/>
      <c r="K46" s="34"/>
      <c r="L46" s="34"/>
      <c r="M46"/>
      <c r="N46"/>
    </row>
    <row r="47" spans="2:15" x14ac:dyDescent="0.2">
      <c r="B47"/>
      <c r="D47"/>
      <c r="E47"/>
      <c r="F47"/>
      <c r="G47" s="34"/>
      <c r="H47" s="34"/>
      <c r="J47"/>
      <c r="K47" s="34"/>
      <c r="L47" s="34"/>
      <c r="M47"/>
    </row>
    <row r="48" spans="2:15" x14ac:dyDescent="0.2">
      <c r="B48"/>
      <c r="C48" s="6"/>
      <c r="D48"/>
      <c r="E48"/>
      <c r="F48"/>
      <c r="G48" s="34"/>
      <c r="H48" s="34"/>
      <c r="J48"/>
      <c r="K48" s="34"/>
      <c r="L48" s="34"/>
      <c r="M48"/>
    </row>
    <row r="49" spans="2:14" x14ac:dyDescent="0.2">
      <c r="D49"/>
      <c r="E49"/>
      <c r="F49"/>
      <c r="G49" s="6"/>
      <c r="H49" s="6"/>
      <c r="J49"/>
      <c r="K49" s="34"/>
      <c r="L49" s="34"/>
      <c r="M49"/>
    </row>
    <row r="50" spans="2:14" x14ac:dyDescent="0.2">
      <c r="D50"/>
      <c r="E50"/>
      <c r="F50"/>
      <c r="G50" s="6"/>
      <c r="H50" s="6"/>
      <c r="J50"/>
      <c r="K50"/>
      <c r="L50"/>
      <c r="M50"/>
    </row>
    <row r="51" spans="2:14" x14ac:dyDescent="0.2">
      <c r="C51"/>
      <c r="D51"/>
      <c r="E51"/>
      <c r="F51"/>
      <c r="G51" s="6"/>
      <c r="H51" s="6"/>
      <c r="J51"/>
      <c r="K51"/>
      <c r="L51"/>
      <c r="M51"/>
    </row>
    <row r="52" spans="2:14" x14ac:dyDescent="0.2">
      <c r="B52"/>
      <c r="E52"/>
      <c r="F52"/>
      <c r="H52"/>
      <c r="J52"/>
      <c r="K52"/>
      <c r="L52"/>
      <c r="M52"/>
      <c r="N52"/>
    </row>
    <row r="53" spans="2:14" x14ac:dyDescent="0.2">
      <c r="B53"/>
      <c r="C53"/>
      <c r="D53"/>
      <c r="E53"/>
      <c r="F53"/>
      <c r="G53" s="6"/>
      <c r="H53" s="6"/>
      <c r="J53"/>
      <c r="K53"/>
      <c r="L53"/>
      <c r="M53"/>
      <c r="N53"/>
    </row>
    <row r="54" spans="2:14" x14ac:dyDescent="0.2">
      <c r="B54"/>
      <c r="C54"/>
      <c r="D54"/>
      <c r="E54"/>
      <c r="F54"/>
      <c r="G54" s="6"/>
      <c r="H54" s="6"/>
      <c r="J54"/>
      <c r="K54"/>
      <c r="L54"/>
      <c r="M54"/>
    </row>
    <row r="55" spans="2:14" x14ac:dyDescent="0.2">
      <c r="B55"/>
      <c r="D55"/>
      <c r="E55"/>
      <c r="F55"/>
      <c r="G55"/>
      <c r="H55"/>
      <c r="J55"/>
      <c r="K55"/>
      <c r="L55"/>
      <c r="M55"/>
    </row>
    <row r="56" spans="2:14" x14ac:dyDescent="0.2">
      <c r="F56"/>
      <c r="G56" s="6"/>
      <c r="H56" s="6"/>
      <c r="J56"/>
      <c r="K56"/>
      <c r="L56"/>
      <c r="M56"/>
    </row>
    <row r="57" spans="2:14" x14ac:dyDescent="0.2">
      <c r="C57"/>
      <c r="D57"/>
      <c r="E57"/>
      <c r="F57"/>
      <c r="G57" s="6"/>
      <c r="H57" s="6"/>
      <c r="J57"/>
      <c r="K57"/>
      <c r="L57"/>
      <c r="M57"/>
    </row>
    <row r="58" spans="2:14" x14ac:dyDescent="0.2">
      <c r="B58"/>
      <c r="F58"/>
      <c r="G58" s="6"/>
      <c r="H58" s="6"/>
      <c r="J58"/>
      <c r="K58"/>
      <c r="L58"/>
      <c r="M58"/>
    </row>
    <row r="59" spans="2:14" x14ac:dyDescent="0.2">
      <c r="C59"/>
      <c r="E59"/>
      <c r="F59"/>
      <c r="G59" s="6"/>
      <c r="H59" s="6"/>
      <c r="J59"/>
      <c r="K59"/>
      <c r="L59"/>
      <c r="M59"/>
    </row>
    <row r="60" spans="2:14" x14ac:dyDescent="0.2">
      <c r="B60"/>
      <c r="C60"/>
      <c r="F60"/>
      <c r="G60" s="6"/>
      <c r="H60" s="6"/>
      <c r="J60"/>
      <c r="K60"/>
      <c r="L60"/>
      <c r="M60"/>
    </row>
    <row r="61" spans="2:14" x14ac:dyDescent="0.2">
      <c r="B61"/>
      <c r="C61"/>
      <c r="E61"/>
      <c r="F61"/>
      <c r="G61" s="6"/>
      <c r="H61" s="6"/>
      <c r="J61"/>
      <c r="K61"/>
      <c r="L61"/>
      <c r="M61"/>
    </row>
    <row r="62" spans="2:14" x14ac:dyDescent="0.2">
      <c r="B62"/>
      <c r="C62"/>
      <c r="D62"/>
      <c r="E62"/>
      <c r="F62"/>
      <c r="G62" s="6"/>
      <c r="H62" s="6"/>
      <c r="J62"/>
      <c r="K62"/>
      <c r="L62"/>
      <c r="M62"/>
    </row>
    <row r="63" spans="2:14" x14ac:dyDescent="0.2">
      <c r="C63"/>
      <c r="D63"/>
      <c r="E63"/>
      <c r="F63"/>
      <c r="G63" s="6"/>
      <c r="H63" s="6"/>
      <c r="J63"/>
      <c r="K63"/>
      <c r="L63"/>
      <c r="M63"/>
      <c r="N63"/>
    </row>
    <row r="64" spans="2:14" x14ac:dyDescent="0.2">
      <c r="B64"/>
      <c r="E64"/>
      <c r="F64"/>
      <c r="G64" s="6"/>
      <c r="H64" s="6"/>
      <c r="J64"/>
      <c r="K64"/>
      <c r="L64"/>
      <c r="M64"/>
    </row>
    <row r="65" spans="2:14" x14ac:dyDescent="0.2">
      <c r="C65"/>
      <c r="F65"/>
      <c r="G65" s="6"/>
      <c r="H65" s="6"/>
      <c r="J65"/>
      <c r="K65"/>
      <c r="L65"/>
      <c r="M65"/>
    </row>
    <row r="66" spans="2:14" x14ac:dyDescent="0.2">
      <c r="B66"/>
      <c r="C66"/>
      <c r="D66"/>
      <c r="E66"/>
      <c r="F66"/>
      <c r="G66" s="6"/>
      <c r="H66" s="6"/>
      <c r="J66"/>
      <c r="K66"/>
      <c r="L66"/>
      <c r="M66"/>
    </row>
    <row r="67" spans="2:14" x14ac:dyDescent="0.2">
      <c r="B67"/>
      <c r="C67"/>
      <c r="D67"/>
      <c r="E67"/>
      <c r="F67"/>
      <c r="G67" s="6"/>
      <c r="H67" s="6"/>
      <c r="J67"/>
      <c r="K67"/>
      <c r="L67"/>
      <c r="M67"/>
    </row>
    <row r="68" spans="2:14" x14ac:dyDescent="0.2">
      <c r="B68"/>
      <c r="D68"/>
      <c r="E68"/>
      <c r="F68"/>
      <c r="G68" s="6"/>
      <c r="H68" s="6"/>
      <c r="I68"/>
      <c r="J68"/>
      <c r="K68"/>
      <c r="L68"/>
    </row>
    <row r="69" spans="2:14" x14ac:dyDescent="0.2">
      <c r="B69"/>
      <c r="D69"/>
      <c r="E69"/>
      <c r="F69"/>
      <c r="G69" s="6"/>
      <c r="H69" s="6"/>
      <c r="I69"/>
      <c r="J69"/>
      <c r="K69"/>
      <c r="L69"/>
    </row>
    <row r="70" spans="2:14" x14ac:dyDescent="0.2">
      <c r="B70"/>
      <c r="C70"/>
      <c r="E70"/>
      <c r="F70"/>
      <c r="G70" s="6"/>
      <c r="H70" s="6"/>
      <c r="I70"/>
      <c r="J70"/>
      <c r="K70"/>
      <c r="L70"/>
    </row>
    <row r="71" spans="2:14" x14ac:dyDescent="0.2">
      <c r="B71"/>
      <c r="C71"/>
      <c r="F71"/>
      <c r="G71" s="6"/>
      <c r="H71" s="6"/>
      <c r="J71"/>
      <c r="K71"/>
      <c r="L71"/>
      <c r="M71"/>
      <c r="N71"/>
    </row>
    <row r="72" spans="2:14" x14ac:dyDescent="0.2">
      <c r="B72"/>
      <c r="D72"/>
      <c r="E72"/>
      <c r="F72"/>
      <c r="G72" s="6"/>
      <c r="H72" s="6"/>
      <c r="J72"/>
      <c r="K72"/>
      <c r="L72"/>
      <c r="M72"/>
      <c r="N72"/>
    </row>
    <row r="73" spans="2:14" x14ac:dyDescent="0.2">
      <c r="B73"/>
      <c r="C73"/>
      <c r="D73"/>
      <c r="E73"/>
      <c r="F73"/>
      <c r="G73" s="6"/>
      <c r="H73" s="6"/>
      <c r="J73"/>
      <c r="K73"/>
      <c r="L73"/>
      <c r="M73"/>
      <c r="N73"/>
    </row>
    <row r="74" spans="2:14" x14ac:dyDescent="0.2">
      <c r="F74"/>
      <c r="G74" s="6"/>
      <c r="H74" s="6"/>
      <c r="J74"/>
      <c r="K74"/>
      <c r="L74"/>
      <c r="M74"/>
      <c r="N74"/>
    </row>
    <row r="75" spans="2:14" x14ac:dyDescent="0.2">
      <c r="F75"/>
      <c r="G75" s="6"/>
      <c r="H75" s="6"/>
      <c r="J75"/>
      <c r="K75"/>
    </row>
    <row r="76" spans="2:14" x14ac:dyDescent="0.2">
      <c r="B76"/>
      <c r="C76"/>
      <c r="D76"/>
      <c r="E76"/>
      <c r="F76"/>
      <c r="G76" s="6"/>
      <c r="H76" s="6"/>
      <c r="J76"/>
      <c r="K76"/>
    </row>
    <row r="77" spans="2:14" x14ac:dyDescent="0.2">
      <c r="F77"/>
      <c r="G77" s="6"/>
      <c r="H77" s="6"/>
      <c r="J77"/>
      <c r="K77"/>
    </row>
    <row r="78" spans="2:14" x14ac:dyDescent="0.2">
      <c r="F78"/>
      <c r="G78" s="6"/>
      <c r="H78" s="6"/>
      <c r="J78"/>
      <c r="K78"/>
    </row>
    <row r="79" spans="2:14" x14ac:dyDescent="0.2">
      <c r="B79"/>
      <c r="F79"/>
      <c r="G79" s="6"/>
      <c r="H79" s="6"/>
      <c r="J79"/>
      <c r="K79"/>
    </row>
    <row r="80" spans="2:14" x14ac:dyDescent="0.2">
      <c r="D80"/>
      <c r="E80"/>
      <c r="F80"/>
      <c r="G80" s="6"/>
      <c r="H80" s="6"/>
      <c r="J80"/>
    </row>
    <row r="81" spans="2:14" x14ac:dyDescent="0.2">
      <c r="B81"/>
      <c r="F81"/>
      <c r="G81" s="6"/>
      <c r="H81" s="6"/>
      <c r="J81"/>
    </row>
    <row r="82" spans="2:14" x14ac:dyDescent="0.2">
      <c r="B82"/>
      <c r="F82"/>
      <c r="G82" s="6"/>
      <c r="H82" s="6"/>
      <c r="J82"/>
    </row>
    <row r="83" spans="2:14" x14ac:dyDescent="0.2">
      <c r="B83"/>
      <c r="F83"/>
      <c r="G83" s="6"/>
      <c r="H83" s="6"/>
      <c r="J83"/>
      <c r="M83"/>
      <c r="N83"/>
    </row>
    <row r="84" spans="2:14" x14ac:dyDescent="0.2">
      <c r="D84"/>
      <c r="E84"/>
      <c r="F84"/>
      <c r="G84" s="6"/>
      <c r="H84" s="6"/>
      <c r="J84"/>
    </row>
    <row r="85" spans="2:14" x14ac:dyDescent="0.2">
      <c r="C85"/>
      <c r="G85" s="6"/>
      <c r="H85" s="6"/>
      <c r="J85"/>
    </row>
    <row r="86" spans="2:14" x14ac:dyDescent="0.2">
      <c r="F86"/>
      <c r="G86" s="6"/>
      <c r="H86" s="6"/>
      <c r="J86"/>
    </row>
    <row r="87" spans="2:14" x14ac:dyDescent="0.2">
      <c r="G87" s="6"/>
      <c r="H87" s="6"/>
      <c r="J87"/>
      <c r="L87"/>
      <c r="M87"/>
      <c r="N87"/>
    </row>
    <row r="88" spans="2:14" x14ac:dyDescent="0.2">
      <c r="C88"/>
      <c r="F88"/>
      <c r="G88" s="6"/>
      <c r="H88" s="6"/>
      <c r="J88"/>
      <c r="L88"/>
      <c r="M88"/>
      <c r="N88"/>
    </row>
    <row r="89" spans="2:14" x14ac:dyDescent="0.2">
      <c r="C89"/>
      <c r="F89"/>
      <c r="G89" s="6"/>
      <c r="H89" s="6"/>
      <c r="J89"/>
    </row>
    <row r="90" spans="2:14" x14ac:dyDescent="0.2">
      <c r="C90"/>
      <c r="D90"/>
      <c r="E90"/>
      <c r="F90"/>
      <c r="G90" s="6"/>
      <c r="H90" s="6"/>
      <c r="J90"/>
    </row>
    <row r="91" spans="2:14" x14ac:dyDescent="0.2">
      <c r="F91"/>
      <c r="G91" s="6"/>
      <c r="H91" s="6"/>
      <c r="J91"/>
    </row>
    <row r="92" spans="2:14" x14ac:dyDescent="0.2">
      <c r="F92"/>
      <c r="G92" s="6"/>
      <c r="H92" s="6"/>
      <c r="J92"/>
    </row>
    <row r="93" spans="2:14" x14ac:dyDescent="0.2">
      <c r="D93"/>
      <c r="E93"/>
      <c r="F93"/>
      <c r="G93" s="6"/>
      <c r="H93" s="6"/>
      <c r="J93"/>
      <c r="M93"/>
      <c r="N93"/>
    </row>
    <row r="94" spans="2:14" x14ac:dyDescent="0.2">
      <c r="F94"/>
      <c r="G94" s="6"/>
      <c r="H94" s="6"/>
    </row>
    <row r="95" spans="2:14" x14ac:dyDescent="0.2">
      <c r="F95"/>
      <c r="G95" s="6"/>
      <c r="H95" s="6"/>
    </row>
    <row r="96" spans="2:14" x14ac:dyDescent="0.2">
      <c r="F96"/>
      <c r="G96" s="6"/>
      <c r="H96" s="6"/>
    </row>
    <row r="97" spans="3:14" x14ac:dyDescent="0.2">
      <c r="C97"/>
      <c r="E97"/>
      <c r="F97"/>
      <c r="G97" s="6"/>
      <c r="H97" s="6"/>
    </row>
    <row r="98" spans="3:14" x14ac:dyDescent="0.2">
      <c r="E98"/>
      <c r="F98"/>
      <c r="G98" s="6"/>
      <c r="H98" s="6"/>
    </row>
    <row r="99" spans="3:14" x14ac:dyDescent="0.2">
      <c r="C99"/>
      <c r="D99"/>
      <c r="E99"/>
      <c r="F99"/>
      <c r="G99" s="6"/>
      <c r="H99" s="6"/>
    </row>
    <row r="100" spans="3:14" x14ac:dyDescent="0.2">
      <c r="D100"/>
      <c r="E100"/>
      <c r="F100"/>
      <c r="G100" s="6"/>
      <c r="H100" s="6"/>
      <c r="L100"/>
      <c r="M100"/>
      <c r="N100"/>
    </row>
    <row r="101" spans="3:14" x14ac:dyDescent="0.2">
      <c r="F101"/>
      <c r="G101" s="6"/>
      <c r="H101" s="6"/>
      <c r="L101"/>
      <c r="M101"/>
      <c r="N101"/>
    </row>
    <row r="102" spans="3:14" x14ac:dyDescent="0.2">
      <c r="F102"/>
      <c r="G102" s="6"/>
      <c r="H102" s="6"/>
    </row>
    <row r="103" spans="3:14" x14ac:dyDescent="0.2">
      <c r="F103"/>
      <c r="G103" s="6"/>
      <c r="H103" s="6"/>
    </row>
    <row r="104" spans="3:14" x14ac:dyDescent="0.2">
      <c r="F104"/>
      <c r="G104" s="6"/>
      <c r="H104" s="6"/>
    </row>
    <row r="105" spans="3:14" x14ac:dyDescent="0.2">
      <c r="C105"/>
      <c r="D105"/>
      <c r="E105"/>
      <c r="F105"/>
      <c r="G105" s="6"/>
      <c r="H105" s="6"/>
    </row>
    <row r="106" spans="3:14" x14ac:dyDescent="0.2">
      <c r="C106"/>
      <c r="F106"/>
      <c r="G106" s="6"/>
      <c r="H106" s="6"/>
    </row>
    <row r="107" spans="3:14" x14ac:dyDescent="0.2">
      <c r="F107"/>
      <c r="G107" s="6"/>
      <c r="H107" s="6"/>
    </row>
    <row r="108" spans="3:14" x14ac:dyDescent="0.2">
      <c r="E108"/>
      <c r="F108"/>
      <c r="G108" s="6"/>
      <c r="H108" s="6"/>
    </row>
    <row r="109" spans="3:14" x14ac:dyDescent="0.2">
      <c r="C109"/>
      <c r="D109"/>
      <c r="E109"/>
      <c r="F109"/>
      <c r="G109" s="6"/>
      <c r="H109" s="6"/>
    </row>
    <row r="110" spans="3:14" x14ac:dyDescent="0.2">
      <c r="F110"/>
      <c r="G110" s="6"/>
      <c r="H110" s="6"/>
    </row>
    <row r="111" spans="3:14" x14ac:dyDescent="0.2">
      <c r="D111"/>
      <c r="E111"/>
      <c r="F111"/>
      <c r="G111" s="6"/>
      <c r="H111" s="6"/>
    </row>
    <row r="112" spans="3:14" x14ac:dyDescent="0.2">
      <c r="D112"/>
      <c r="E112"/>
      <c r="F112"/>
      <c r="G112" s="6"/>
      <c r="H112" s="6"/>
    </row>
    <row r="113" spans="3:14" x14ac:dyDescent="0.2">
      <c r="D113"/>
      <c r="E113"/>
      <c r="F113"/>
      <c r="G113" s="6"/>
      <c r="H113" s="6"/>
      <c r="L113"/>
      <c r="M113"/>
      <c r="N113"/>
    </row>
    <row r="114" spans="3:14" x14ac:dyDescent="0.2">
      <c r="D114"/>
      <c r="E114"/>
      <c r="F114"/>
      <c r="G114" s="6"/>
      <c r="H114" s="6"/>
    </row>
    <row r="115" spans="3:14" x14ac:dyDescent="0.2">
      <c r="F115"/>
      <c r="G115" s="6"/>
      <c r="H115" s="6"/>
    </row>
    <row r="116" spans="3:14" x14ac:dyDescent="0.2">
      <c r="D116"/>
      <c r="E116"/>
      <c r="F116"/>
      <c r="G116" s="6"/>
      <c r="H116" s="6"/>
    </row>
    <row r="117" spans="3:14" x14ac:dyDescent="0.2">
      <c r="G117" s="6"/>
      <c r="H117" s="6"/>
    </row>
    <row r="118" spans="3:14" x14ac:dyDescent="0.2">
      <c r="F118"/>
      <c r="G118" s="6"/>
      <c r="H118" s="6"/>
    </row>
    <row r="119" spans="3:14" x14ac:dyDescent="0.2">
      <c r="F119"/>
      <c r="G119" s="6"/>
      <c r="H119" s="6"/>
    </row>
    <row r="120" spans="3:14" x14ac:dyDescent="0.2">
      <c r="F120"/>
      <c r="G120" s="6"/>
      <c r="H120" s="6"/>
    </row>
    <row r="121" spans="3:14" x14ac:dyDescent="0.2">
      <c r="F121"/>
      <c r="G121" s="6"/>
      <c r="H121" s="6"/>
    </row>
    <row r="122" spans="3:14" x14ac:dyDescent="0.2">
      <c r="C122"/>
      <c r="F122"/>
      <c r="G122" s="6"/>
      <c r="H122" s="6"/>
    </row>
    <row r="123" spans="3:14" x14ac:dyDescent="0.2">
      <c r="F123"/>
      <c r="G123" s="6"/>
      <c r="H123" s="6"/>
    </row>
    <row r="124" spans="3:14" x14ac:dyDescent="0.2">
      <c r="D124"/>
      <c r="E124"/>
      <c r="F124"/>
      <c r="G124" s="6"/>
      <c r="H124" s="6"/>
    </row>
    <row r="125" spans="3:14" x14ac:dyDescent="0.2">
      <c r="F125"/>
      <c r="G125" s="6"/>
      <c r="H125" s="6"/>
    </row>
    <row r="126" spans="3:14" x14ac:dyDescent="0.2">
      <c r="D126"/>
      <c r="E126"/>
      <c r="F126"/>
      <c r="G126" s="6"/>
      <c r="H126" s="6"/>
    </row>
    <row r="127" spans="3:14" x14ac:dyDescent="0.2">
      <c r="G127" s="6"/>
      <c r="H127" s="6"/>
    </row>
    <row r="128" spans="3:14" x14ac:dyDescent="0.2">
      <c r="G128" s="6"/>
      <c r="H128" s="6"/>
    </row>
    <row r="129" spans="7:8" x14ac:dyDescent="0.2">
      <c r="G129" s="6"/>
      <c r="H129" s="6"/>
    </row>
    <row r="130" spans="7:8" x14ac:dyDescent="0.2">
      <c r="G130" s="6"/>
      <c r="H130" s="6"/>
    </row>
    <row r="131" spans="7:8" x14ac:dyDescent="0.2">
      <c r="G131" s="6"/>
      <c r="H131" s="6"/>
    </row>
    <row r="132" spans="7:8" x14ac:dyDescent="0.2">
      <c r="G132" s="6"/>
      <c r="H132" s="6"/>
    </row>
    <row r="133" spans="7:8" x14ac:dyDescent="0.2">
      <c r="G133" s="6"/>
      <c r="H133" s="6"/>
    </row>
    <row r="134" spans="7:8" x14ac:dyDescent="0.2">
      <c r="G134" s="6"/>
      <c r="H134" s="6"/>
    </row>
    <row r="135" spans="7:8" x14ac:dyDescent="0.2">
      <c r="G135" s="6"/>
      <c r="H135" s="6"/>
    </row>
    <row r="136" spans="7:8" x14ac:dyDescent="0.2">
      <c r="G136" s="6"/>
      <c r="H136" s="6"/>
    </row>
    <row r="137" spans="7:8" x14ac:dyDescent="0.2">
      <c r="G137" s="6"/>
      <c r="H137" s="6"/>
    </row>
    <row r="138" spans="7:8" x14ac:dyDescent="0.2">
      <c r="G138" s="6"/>
      <c r="H138" s="6"/>
    </row>
    <row r="139" spans="7:8" x14ac:dyDescent="0.2">
      <c r="G139" s="6"/>
      <c r="H139" s="6"/>
    </row>
    <row r="140" spans="7:8" x14ac:dyDescent="0.2">
      <c r="G140" s="6"/>
      <c r="H140" s="6"/>
    </row>
    <row r="141" spans="7:8" x14ac:dyDescent="0.2">
      <c r="G141" s="6"/>
      <c r="H141" s="6"/>
    </row>
    <row r="142" spans="7:8" x14ac:dyDescent="0.2">
      <c r="G142" s="6"/>
      <c r="H142" s="6"/>
    </row>
    <row r="143" spans="7:8" x14ac:dyDescent="0.2">
      <c r="G143" s="6"/>
      <c r="H143" s="6"/>
    </row>
    <row r="144" spans="7:8" x14ac:dyDescent="0.2">
      <c r="G144" s="6"/>
      <c r="H144" s="6"/>
    </row>
    <row r="145" spans="4:8" x14ac:dyDescent="0.2">
      <c r="G145" s="6"/>
      <c r="H145" s="6"/>
    </row>
    <row r="146" spans="4:8" x14ac:dyDescent="0.2">
      <c r="G146" s="6"/>
      <c r="H146" s="6"/>
    </row>
    <row r="147" spans="4:8" x14ac:dyDescent="0.2">
      <c r="G147" s="6"/>
      <c r="H147" s="6"/>
    </row>
    <row r="148" spans="4:8" x14ac:dyDescent="0.2">
      <c r="G148" s="6"/>
      <c r="H148" s="6"/>
    </row>
    <row r="149" spans="4:8" x14ac:dyDescent="0.2">
      <c r="G149" s="6"/>
      <c r="H149" s="6"/>
    </row>
    <row r="150" spans="4:8" x14ac:dyDescent="0.2">
      <c r="G150" s="6"/>
      <c r="H150" s="6"/>
    </row>
    <row r="151" spans="4:8" x14ac:dyDescent="0.2">
      <c r="G151" s="6"/>
      <c r="H151" s="6"/>
    </row>
    <row r="152" spans="4:8" x14ac:dyDescent="0.2">
      <c r="G152" s="6"/>
      <c r="H152" s="6"/>
    </row>
    <row r="153" spans="4:8" x14ac:dyDescent="0.2">
      <c r="G153" s="6"/>
      <c r="H153" s="6"/>
    </row>
    <row r="154" spans="4:8" x14ac:dyDescent="0.2">
      <c r="D154"/>
      <c r="E154"/>
      <c r="F154"/>
      <c r="G154" s="6"/>
      <c r="H154" s="6"/>
    </row>
    <row r="155" spans="4:8" x14ac:dyDescent="0.2">
      <c r="G155" s="6"/>
      <c r="H155" s="6"/>
    </row>
    <row r="156" spans="4:8" x14ac:dyDescent="0.2">
      <c r="G156" s="6"/>
      <c r="H156" s="6"/>
    </row>
    <row r="157" spans="4:8" x14ac:dyDescent="0.2">
      <c r="G157" s="6"/>
      <c r="H157" s="6"/>
    </row>
    <row r="158" spans="4:8" x14ac:dyDescent="0.2">
      <c r="G158" s="6"/>
      <c r="H158" s="6"/>
    </row>
    <row r="159" spans="4:8" x14ac:dyDescent="0.2">
      <c r="G159" s="6"/>
      <c r="H159" s="6"/>
    </row>
    <row r="160" spans="4:8" x14ac:dyDescent="0.2">
      <c r="G160" s="6"/>
      <c r="H160" s="6"/>
    </row>
    <row r="161" spans="7:8" x14ac:dyDescent="0.2">
      <c r="G161" s="6"/>
      <c r="H161" s="6"/>
    </row>
    <row r="162" spans="7:8" x14ac:dyDescent="0.2">
      <c r="G162" s="6"/>
      <c r="H162" s="6"/>
    </row>
    <row r="163" spans="7:8" x14ac:dyDescent="0.2">
      <c r="G163" s="6"/>
      <c r="H163" s="6"/>
    </row>
    <row r="164" spans="7:8" x14ac:dyDescent="0.2">
      <c r="G164" s="6"/>
      <c r="H164" s="6"/>
    </row>
    <row r="165" spans="7:8" x14ac:dyDescent="0.2">
      <c r="G165" s="6"/>
      <c r="H165" s="6"/>
    </row>
    <row r="166" spans="7:8" x14ac:dyDescent="0.2">
      <c r="G166" s="6"/>
      <c r="H166" s="6"/>
    </row>
    <row r="167" spans="7:8" x14ac:dyDescent="0.2">
      <c r="G167" s="6"/>
      <c r="H167" s="6"/>
    </row>
    <row r="168" spans="7:8" x14ac:dyDescent="0.2">
      <c r="G168" s="6"/>
      <c r="H168" s="6"/>
    </row>
    <row r="169" spans="7:8" x14ac:dyDescent="0.2">
      <c r="G169" s="6"/>
      <c r="H169" s="6"/>
    </row>
    <row r="170" spans="7:8" x14ac:dyDescent="0.2">
      <c r="G170" s="6"/>
      <c r="H170" s="6"/>
    </row>
    <row r="171" spans="7:8" x14ac:dyDescent="0.2">
      <c r="G171" s="6"/>
      <c r="H171" s="6"/>
    </row>
    <row r="172" spans="7:8" x14ac:dyDescent="0.2">
      <c r="G172" s="6"/>
      <c r="H172" s="6"/>
    </row>
    <row r="173" spans="7:8" x14ac:dyDescent="0.2">
      <c r="G173" s="6"/>
      <c r="H173" s="6"/>
    </row>
    <row r="174" spans="7:8" x14ac:dyDescent="0.2">
      <c r="G174" s="6"/>
      <c r="H174" s="6"/>
    </row>
    <row r="175" spans="7:8" x14ac:dyDescent="0.2">
      <c r="G175" s="6"/>
      <c r="H175" s="6"/>
    </row>
    <row r="176" spans="7:8" x14ac:dyDescent="0.2">
      <c r="G176" s="6"/>
      <c r="H176" s="6"/>
    </row>
    <row r="177" spans="4:8" x14ac:dyDescent="0.2">
      <c r="G177" s="6"/>
      <c r="H177" s="6"/>
    </row>
    <row r="178" spans="4:8" x14ac:dyDescent="0.2">
      <c r="G178" s="6"/>
      <c r="H178" s="6"/>
    </row>
    <row r="179" spans="4:8" x14ac:dyDescent="0.2">
      <c r="G179" s="6"/>
      <c r="H179" s="6"/>
    </row>
    <row r="180" spans="4:8" x14ac:dyDescent="0.2">
      <c r="G180" s="6"/>
      <c r="H180" s="6"/>
    </row>
    <row r="181" spans="4:8" x14ac:dyDescent="0.2">
      <c r="G181" s="6"/>
      <c r="H181" s="6"/>
    </row>
    <row r="182" spans="4:8" x14ac:dyDescent="0.2">
      <c r="G182" s="6"/>
      <c r="H182" s="6"/>
    </row>
    <row r="183" spans="4:8" x14ac:dyDescent="0.2">
      <c r="G183" s="6"/>
      <c r="H183" s="6"/>
    </row>
    <row r="184" spans="4:8" x14ac:dyDescent="0.2">
      <c r="G184" s="6"/>
      <c r="H184" s="6"/>
    </row>
    <row r="185" spans="4:8" x14ac:dyDescent="0.2">
      <c r="G185" s="6"/>
      <c r="H185" s="6"/>
    </row>
    <row r="186" spans="4:8" x14ac:dyDescent="0.2">
      <c r="D186"/>
      <c r="E186"/>
      <c r="F186"/>
      <c r="G186" s="6"/>
      <c r="H186" s="6"/>
    </row>
    <row r="187" spans="4:8" x14ac:dyDescent="0.2">
      <c r="G187" s="6"/>
      <c r="H187" s="6"/>
    </row>
    <row r="188" spans="4:8" x14ac:dyDescent="0.2">
      <c r="G188" s="6"/>
      <c r="H188" s="6"/>
    </row>
    <row r="189" spans="4:8" x14ac:dyDescent="0.2">
      <c r="G189" s="6"/>
      <c r="H189" s="6"/>
    </row>
    <row r="190" spans="4:8" x14ac:dyDescent="0.2">
      <c r="G190" s="6"/>
      <c r="H190" s="6"/>
    </row>
    <row r="191" spans="4:8" x14ac:dyDescent="0.2">
      <c r="G191" s="6"/>
      <c r="H191" s="6"/>
    </row>
    <row r="192" spans="4:8" x14ac:dyDescent="0.2">
      <c r="G192" s="6"/>
      <c r="H192" s="6"/>
    </row>
    <row r="193" spans="7:8" x14ac:dyDescent="0.2">
      <c r="G193" s="6"/>
      <c r="H193" s="6"/>
    </row>
    <row r="194" spans="7:8" x14ac:dyDescent="0.2">
      <c r="G194" s="6"/>
      <c r="H194" s="6"/>
    </row>
    <row r="195" spans="7:8" x14ac:dyDescent="0.2">
      <c r="G195" s="6"/>
      <c r="H195" s="6"/>
    </row>
    <row r="196" spans="7:8" x14ac:dyDescent="0.2">
      <c r="G196" s="6"/>
      <c r="H196" s="6"/>
    </row>
    <row r="197" spans="7:8" x14ac:dyDescent="0.2">
      <c r="G197" s="6"/>
      <c r="H197" s="6"/>
    </row>
    <row r="198" spans="7:8" x14ac:dyDescent="0.2">
      <c r="G198" s="6"/>
      <c r="H198" s="6"/>
    </row>
    <row r="199" spans="7:8" x14ac:dyDescent="0.2">
      <c r="G199" s="6"/>
      <c r="H199" s="6"/>
    </row>
    <row r="200" spans="7:8" x14ac:dyDescent="0.2">
      <c r="G200" s="6"/>
      <c r="H200" s="6"/>
    </row>
    <row r="201" spans="7:8" x14ac:dyDescent="0.2">
      <c r="G201" s="6"/>
      <c r="H201" s="6"/>
    </row>
    <row r="202" spans="7:8" x14ac:dyDescent="0.2">
      <c r="G202" s="6"/>
      <c r="H202" s="6"/>
    </row>
    <row r="203" spans="7:8" x14ac:dyDescent="0.2">
      <c r="G203" s="6"/>
      <c r="H203" s="6"/>
    </row>
    <row r="204" spans="7:8" x14ac:dyDescent="0.2">
      <c r="G204" s="6"/>
      <c r="H204" s="6"/>
    </row>
    <row r="205" spans="7:8" x14ac:dyDescent="0.2">
      <c r="G205" s="6"/>
      <c r="H205" s="6"/>
    </row>
    <row r="206" spans="7:8" x14ac:dyDescent="0.2">
      <c r="G206" s="6"/>
      <c r="H206" s="6"/>
    </row>
    <row r="207" spans="7:8" x14ac:dyDescent="0.2">
      <c r="G207" s="6"/>
      <c r="H207" s="6"/>
    </row>
    <row r="208" spans="7:8" x14ac:dyDescent="0.2">
      <c r="G208" s="6"/>
      <c r="H208" s="6"/>
    </row>
    <row r="209" spans="7:8" x14ac:dyDescent="0.2">
      <c r="G209" s="6"/>
      <c r="H209" s="6"/>
    </row>
    <row r="210" spans="7:8" x14ac:dyDescent="0.2">
      <c r="G210" s="6"/>
      <c r="H210" s="6"/>
    </row>
    <row r="211" spans="7:8" x14ac:dyDescent="0.2">
      <c r="G211" s="6"/>
      <c r="H211" s="6"/>
    </row>
    <row r="212" spans="7:8" x14ac:dyDescent="0.2">
      <c r="G212" s="6"/>
      <c r="H212" s="6"/>
    </row>
    <row r="213" spans="7:8" x14ac:dyDescent="0.2">
      <c r="G213" s="6"/>
      <c r="H213" s="6"/>
    </row>
    <row r="214" spans="7:8" x14ac:dyDescent="0.2">
      <c r="G214" s="6"/>
      <c r="H214" s="6"/>
    </row>
    <row r="215" spans="7:8" x14ac:dyDescent="0.2">
      <c r="G215" s="6"/>
      <c r="H215" s="6"/>
    </row>
    <row r="216" spans="7:8" x14ac:dyDescent="0.2">
      <c r="G216" s="6"/>
      <c r="H216" s="6"/>
    </row>
    <row r="217" spans="7:8" x14ac:dyDescent="0.2">
      <c r="G217" s="6"/>
      <c r="H217" s="6"/>
    </row>
    <row r="218" spans="7:8" x14ac:dyDescent="0.2">
      <c r="G218" s="6"/>
      <c r="H218" s="6"/>
    </row>
    <row r="219" spans="7:8" x14ac:dyDescent="0.2">
      <c r="G219" s="6"/>
      <c r="H219" s="6"/>
    </row>
    <row r="220" spans="7:8" x14ac:dyDescent="0.2">
      <c r="G220" s="6"/>
      <c r="H220" s="6"/>
    </row>
    <row r="221" spans="7:8" x14ac:dyDescent="0.2">
      <c r="G221" s="6"/>
      <c r="H221" s="6"/>
    </row>
    <row r="222" spans="7:8" x14ac:dyDescent="0.2">
      <c r="G222" s="6"/>
      <c r="H222" s="6"/>
    </row>
    <row r="223" spans="7:8" x14ac:dyDescent="0.2">
      <c r="G223" s="6"/>
      <c r="H223" s="6"/>
    </row>
    <row r="224" spans="7:8" x14ac:dyDescent="0.2">
      <c r="G224" s="6"/>
      <c r="H224" s="6"/>
    </row>
    <row r="225" spans="7:8" x14ac:dyDescent="0.2">
      <c r="G225" s="6"/>
      <c r="H225" s="6"/>
    </row>
    <row r="226" spans="7:8" x14ac:dyDescent="0.2">
      <c r="G226" s="6"/>
      <c r="H226" s="6"/>
    </row>
    <row r="227" spans="7:8" x14ac:dyDescent="0.2">
      <c r="G227" s="6"/>
      <c r="H227" s="6"/>
    </row>
    <row r="228" spans="7:8" x14ac:dyDescent="0.2">
      <c r="G228" s="6"/>
      <c r="H228" s="6"/>
    </row>
    <row r="229" spans="7:8" x14ac:dyDescent="0.2">
      <c r="G229" s="6"/>
      <c r="H229" s="6"/>
    </row>
    <row r="230" spans="7:8" x14ac:dyDescent="0.2">
      <c r="G230" s="6"/>
      <c r="H230" s="6"/>
    </row>
    <row r="231" spans="7:8" x14ac:dyDescent="0.2">
      <c r="G231" s="6"/>
      <c r="H231" s="6"/>
    </row>
    <row r="232" spans="7:8" x14ac:dyDescent="0.2">
      <c r="G232" s="6"/>
      <c r="H232" s="6"/>
    </row>
    <row r="233" spans="7:8" x14ac:dyDescent="0.2">
      <c r="G233" s="6"/>
      <c r="H233" s="6"/>
    </row>
    <row r="234" spans="7:8" x14ac:dyDescent="0.2">
      <c r="G234" s="6"/>
      <c r="H234" s="6"/>
    </row>
    <row r="235" spans="7:8" x14ac:dyDescent="0.2">
      <c r="G235" s="6"/>
      <c r="H235" s="6"/>
    </row>
    <row r="236" spans="7:8" x14ac:dyDescent="0.2">
      <c r="G236" s="6"/>
      <c r="H236" s="6"/>
    </row>
    <row r="237" spans="7:8" x14ac:dyDescent="0.2">
      <c r="G237" s="6"/>
      <c r="H237" s="6"/>
    </row>
    <row r="238" spans="7:8" x14ac:dyDescent="0.2">
      <c r="G238" s="6"/>
      <c r="H238" s="6"/>
    </row>
    <row r="239" spans="7:8" x14ac:dyDescent="0.2">
      <c r="G239" s="6"/>
      <c r="H239" s="6"/>
    </row>
    <row r="240" spans="7:8" x14ac:dyDescent="0.2">
      <c r="G240" s="6"/>
      <c r="H240" s="6"/>
    </row>
    <row r="241" spans="4:8" x14ac:dyDescent="0.2">
      <c r="G241" s="6"/>
      <c r="H241" s="6"/>
    </row>
    <row r="242" spans="4:8" x14ac:dyDescent="0.2">
      <c r="G242" s="6"/>
      <c r="H242" s="6"/>
    </row>
    <row r="243" spans="4:8" x14ac:dyDescent="0.2">
      <c r="G243" s="6"/>
      <c r="H243" s="6"/>
    </row>
    <row r="244" spans="4:8" x14ac:dyDescent="0.2">
      <c r="G244" s="6"/>
      <c r="H244" s="6"/>
    </row>
    <row r="245" spans="4:8" x14ac:dyDescent="0.2">
      <c r="G245" s="6"/>
      <c r="H245" s="6"/>
    </row>
    <row r="246" spans="4:8" x14ac:dyDescent="0.2">
      <c r="G246" s="6"/>
      <c r="H246" s="6"/>
    </row>
    <row r="247" spans="4:8" x14ac:dyDescent="0.2">
      <c r="G247" s="6"/>
      <c r="H247" s="6"/>
    </row>
    <row r="248" spans="4:8" x14ac:dyDescent="0.2">
      <c r="D248"/>
      <c r="E248"/>
      <c r="F248"/>
      <c r="G248" s="6"/>
      <c r="H248" s="6"/>
    </row>
    <row r="249" spans="4:8" x14ac:dyDescent="0.2">
      <c r="G249" s="6"/>
      <c r="H249" s="6"/>
    </row>
    <row r="250" spans="4:8" x14ac:dyDescent="0.2">
      <c r="G250" s="6"/>
      <c r="H250" s="6"/>
    </row>
    <row r="251" spans="4:8" x14ac:dyDescent="0.2">
      <c r="G251" s="6"/>
      <c r="H251" s="6"/>
    </row>
    <row r="252" spans="4:8" x14ac:dyDescent="0.2">
      <c r="G252" s="6"/>
      <c r="H252" s="6"/>
    </row>
    <row r="253" spans="4:8" x14ac:dyDescent="0.2">
      <c r="G253" s="6"/>
      <c r="H253" s="6"/>
    </row>
    <row r="254" spans="4:8" x14ac:dyDescent="0.2">
      <c r="G254" s="6"/>
      <c r="H254" s="6"/>
    </row>
    <row r="255" spans="4:8" x14ac:dyDescent="0.2">
      <c r="G255" s="6"/>
      <c r="H255" s="6"/>
    </row>
    <row r="256" spans="4:8" x14ac:dyDescent="0.2">
      <c r="G256" s="6"/>
      <c r="H256" s="6"/>
    </row>
    <row r="257" spans="7:8" x14ac:dyDescent="0.2">
      <c r="G257" s="6"/>
      <c r="H257" s="6"/>
    </row>
    <row r="258" spans="7:8" x14ac:dyDescent="0.2">
      <c r="G258" s="6"/>
      <c r="H258" s="6"/>
    </row>
    <row r="259" spans="7:8" x14ac:dyDescent="0.2">
      <c r="G259" s="6"/>
      <c r="H259" s="6"/>
    </row>
    <row r="260" spans="7:8" x14ac:dyDescent="0.2">
      <c r="G260" s="6"/>
      <c r="H260" s="6"/>
    </row>
    <row r="261" spans="7:8" x14ac:dyDescent="0.2">
      <c r="G261" s="6"/>
      <c r="H261" s="6"/>
    </row>
    <row r="262" spans="7:8" x14ac:dyDescent="0.2">
      <c r="G262" s="6"/>
      <c r="H262" s="6"/>
    </row>
    <row r="263" spans="7:8" x14ac:dyDescent="0.2">
      <c r="G263" s="6"/>
      <c r="H263" s="6"/>
    </row>
    <row r="264" spans="7:8" x14ac:dyDescent="0.2">
      <c r="G264" s="6"/>
      <c r="H264" s="6"/>
    </row>
    <row r="265" spans="7:8" x14ac:dyDescent="0.2">
      <c r="G265" s="6"/>
      <c r="H265" s="6"/>
    </row>
    <row r="266" spans="7:8" x14ac:dyDescent="0.2">
      <c r="G266" s="6"/>
      <c r="H266" s="6"/>
    </row>
    <row r="267" spans="7:8" x14ac:dyDescent="0.2">
      <c r="G267" s="6"/>
      <c r="H267" s="6"/>
    </row>
    <row r="268" spans="7:8" x14ac:dyDescent="0.2">
      <c r="G268" s="6"/>
      <c r="H268" s="6"/>
    </row>
    <row r="269" spans="7:8" x14ac:dyDescent="0.2">
      <c r="G269" s="6"/>
      <c r="H269" s="6"/>
    </row>
    <row r="270" spans="7:8" x14ac:dyDescent="0.2">
      <c r="G270" s="6"/>
      <c r="H270" s="6"/>
    </row>
    <row r="271" spans="7:8" x14ac:dyDescent="0.2">
      <c r="G271" s="6"/>
      <c r="H271" s="6"/>
    </row>
    <row r="272" spans="7:8" x14ac:dyDescent="0.2">
      <c r="G272" s="6"/>
      <c r="H272" s="6"/>
    </row>
    <row r="273" spans="7:8" x14ac:dyDescent="0.2">
      <c r="G273" s="6"/>
      <c r="H273" s="6"/>
    </row>
    <row r="274" spans="7:8" x14ac:dyDescent="0.2">
      <c r="G274" s="6"/>
      <c r="H274" s="6"/>
    </row>
    <row r="275" spans="7:8" x14ac:dyDescent="0.2">
      <c r="G275" s="6"/>
      <c r="H275" s="6"/>
    </row>
    <row r="276" spans="7:8" x14ac:dyDescent="0.2">
      <c r="G276" s="6"/>
      <c r="H276" s="6"/>
    </row>
    <row r="277" spans="7:8" x14ac:dyDescent="0.2">
      <c r="G277" s="6"/>
      <c r="H277" s="6"/>
    </row>
    <row r="278" spans="7:8" x14ac:dyDescent="0.2">
      <c r="G278" s="6"/>
      <c r="H278" s="6"/>
    </row>
    <row r="279" spans="7:8" x14ac:dyDescent="0.2">
      <c r="G279" s="6"/>
      <c r="H279" s="6"/>
    </row>
    <row r="280" spans="7:8" x14ac:dyDescent="0.2">
      <c r="G280" s="6"/>
      <c r="H280" s="6"/>
    </row>
    <row r="281" spans="7:8" x14ac:dyDescent="0.2">
      <c r="G281" s="6"/>
      <c r="H281" s="6"/>
    </row>
    <row r="282" spans="7:8" x14ac:dyDescent="0.2">
      <c r="G282" s="6"/>
      <c r="H282" s="6"/>
    </row>
  </sheetData>
  <sheetProtection selectLockedCells="1" selectUnlockedCells="1"/>
  <sortState xmlns:xlrd2="http://schemas.microsoft.com/office/spreadsheetml/2017/richdata2" ref="T5:V17">
    <sortCondition descending="1" ref="V5:V17"/>
  </sortState>
  <hyperlinks>
    <hyperlink ref="O34" location="ÍNDICE!A1" display="Voltar ao índice" xr:uid="{00000000-0004-0000-0400-000000000000}"/>
  </hyperlinks>
  <pageMargins left="0.39370078740157483" right="0.39370078740157483" top="0.39370078740157483" bottom="0.39370078740157483" header="0.51181102362204722" footer="0.51181102362204722"/>
  <pageSetup paperSize="9" scale="68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278"/>
  <sheetViews>
    <sheetView showGridLines="0" zoomScaleNormal="100" workbookViewId="0"/>
  </sheetViews>
  <sheetFormatPr defaultRowHeight="12.75" x14ac:dyDescent="0.2"/>
  <cols>
    <col min="1" max="1" width="2.28515625" style="2" customWidth="1"/>
    <col min="2" max="2" width="20.7109375" style="2" customWidth="1"/>
    <col min="3" max="3" width="10.7109375" style="2" customWidth="1"/>
    <col min="4" max="4" width="13.28515625" style="2" customWidth="1"/>
    <col min="5" max="5" width="4.7109375" style="2" customWidth="1"/>
    <col min="6" max="6" width="20.7109375" style="2" customWidth="1"/>
    <col min="7" max="7" width="10.7109375" style="2" customWidth="1"/>
    <col min="8" max="8" width="13.28515625" style="2" customWidth="1"/>
    <col min="9" max="9" width="4.7109375" style="2" customWidth="1"/>
    <col min="10" max="10" width="20.7109375" style="2" customWidth="1"/>
    <col min="11" max="11" width="10.85546875" style="2" customWidth="1"/>
    <col min="12" max="12" width="11" style="2" customWidth="1"/>
    <col min="13" max="13" width="4.7109375" style="2" customWidth="1"/>
    <col min="14" max="14" width="20.7109375" style="2" customWidth="1"/>
    <col min="15" max="15" width="11" style="2" bestFit="1" customWidth="1"/>
    <col min="16" max="16" width="11.140625" style="2" bestFit="1" customWidth="1"/>
    <col min="17" max="18" width="5.42578125" style="2" customWidth="1"/>
    <col min="19" max="19" width="11.85546875" style="2" customWidth="1"/>
    <col min="20" max="20" width="12.5703125" style="2" customWidth="1"/>
    <col min="21" max="16384" width="9.140625" style="2"/>
  </cols>
  <sheetData>
    <row r="1" spans="2:22" ht="30" customHeight="1" x14ac:dyDescent="0.2">
      <c r="B1" s="3" t="s">
        <v>66</v>
      </c>
      <c r="L1" s="49"/>
    </row>
    <row r="2" spans="2:22" ht="6.75" customHeight="1" x14ac:dyDescent="0.2">
      <c r="B2" s="15"/>
    </row>
    <row r="3" spans="2:22" ht="26.1" customHeight="1" x14ac:dyDescent="0.2">
      <c r="B3" s="68" t="s">
        <v>42</v>
      </c>
      <c r="C3" s="69"/>
      <c r="D3" s="69"/>
      <c r="E3" s="69"/>
      <c r="F3" s="68" t="s">
        <v>43</v>
      </c>
      <c r="G3" s="69"/>
      <c r="H3" s="69"/>
      <c r="I3" s="69"/>
      <c r="J3" s="68" t="s">
        <v>44</v>
      </c>
      <c r="K3" s="69"/>
      <c r="L3" s="69"/>
      <c r="M3" s="69"/>
      <c r="N3" s="68" t="s">
        <v>53</v>
      </c>
      <c r="O3" s="69"/>
      <c r="P3" s="69"/>
    </row>
    <row r="4" spans="2:22" ht="29.25" customHeight="1" x14ac:dyDescent="0.2">
      <c r="B4" s="5"/>
      <c r="C4" s="16" t="s">
        <v>49</v>
      </c>
      <c r="D4" s="16" t="s">
        <v>50</v>
      </c>
      <c r="F4" s="5"/>
      <c r="G4" s="16" t="s">
        <v>49</v>
      </c>
      <c r="H4" s="16" t="s">
        <v>50</v>
      </c>
      <c r="J4" s="5"/>
      <c r="K4" s="16" t="s">
        <v>49</v>
      </c>
      <c r="L4" s="16" t="s">
        <v>50</v>
      </c>
      <c r="N4" s="5"/>
      <c r="O4" s="16" t="s">
        <v>49</v>
      </c>
      <c r="P4" s="16" t="s">
        <v>50</v>
      </c>
      <c r="S4" s="36"/>
      <c r="T4" s="48"/>
    </row>
    <row r="5" spans="2:22" ht="15" customHeight="1" x14ac:dyDescent="0.2">
      <c r="B5" s="47" t="s">
        <v>12</v>
      </c>
      <c r="C5" s="6">
        <v>3051634</v>
      </c>
      <c r="D5" s="6">
        <v>591137</v>
      </c>
      <c r="F5" s="47" t="s">
        <v>15</v>
      </c>
      <c r="G5" s="6">
        <v>322378</v>
      </c>
      <c r="H5" s="6">
        <v>876815</v>
      </c>
      <c r="J5" s="47" t="s">
        <v>12</v>
      </c>
      <c r="K5" s="6">
        <v>161590</v>
      </c>
      <c r="L5" s="6">
        <v>564882</v>
      </c>
      <c r="N5" s="47" t="s">
        <v>12</v>
      </c>
      <c r="O5" s="6">
        <v>9156</v>
      </c>
      <c r="P5" s="6">
        <v>47560</v>
      </c>
      <c r="S5" s="36"/>
      <c r="T5" s="48"/>
    </row>
    <row r="6" spans="2:22" ht="15" customHeight="1" x14ac:dyDescent="0.2">
      <c r="B6" s="46" t="s">
        <v>15</v>
      </c>
      <c r="C6" s="19">
        <v>35976</v>
      </c>
      <c r="D6" s="19">
        <v>151541</v>
      </c>
      <c r="F6" s="46" t="s">
        <v>48</v>
      </c>
      <c r="G6" s="19">
        <v>131922</v>
      </c>
      <c r="H6" s="19">
        <v>486753</v>
      </c>
      <c r="J6" s="46" t="s">
        <v>14</v>
      </c>
      <c r="K6" s="19">
        <v>149840</v>
      </c>
      <c r="L6" s="19">
        <v>371606</v>
      </c>
      <c r="N6" s="46" t="s">
        <v>21</v>
      </c>
      <c r="O6" s="19">
        <v>8006</v>
      </c>
      <c r="P6" s="19">
        <v>33369</v>
      </c>
      <c r="S6" s="36"/>
      <c r="T6" s="48"/>
    </row>
    <row r="7" spans="2:22" ht="15" customHeight="1" x14ac:dyDescent="0.2">
      <c r="B7" s="47" t="s">
        <v>19</v>
      </c>
      <c r="C7" s="6">
        <v>78</v>
      </c>
      <c r="D7" s="6">
        <v>659</v>
      </c>
      <c r="F7" s="47" t="s">
        <v>14</v>
      </c>
      <c r="G7" s="6">
        <v>60808</v>
      </c>
      <c r="H7" s="6">
        <v>187759</v>
      </c>
      <c r="J7" s="47" t="s">
        <v>21</v>
      </c>
      <c r="K7" s="6">
        <v>33725</v>
      </c>
      <c r="L7" s="6">
        <v>96481</v>
      </c>
      <c r="M7" s="6"/>
      <c r="N7" s="47" t="s">
        <v>14</v>
      </c>
      <c r="O7" s="6">
        <v>2600</v>
      </c>
      <c r="P7" s="6">
        <v>9810</v>
      </c>
      <c r="Q7" s="21"/>
      <c r="R7" s="21"/>
      <c r="S7" s="36"/>
      <c r="T7" s="48"/>
    </row>
    <row r="8" spans="2:22" ht="15" customHeight="1" x14ac:dyDescent="0.2">
      <c r="B8" s="46" t="s">
        <v>61</v>
      </c>
      <c r="C8" s="19">
        <v>2</v>
      </c>
      <c r="D8" s="19">
        <v>40</v>
      </c>
      <c r="F8" s="46" t="s">
        <v>12</v>
      </c>
      <c r="G8" s="19">
        <v>43379</v>
      </c>
      <c r="H8" s="19">
        <v>149634</v>
      </c>
      <c r="J8" s="46" t="s">
        <v>15</v>
      </c>
      <c r="K8" s="19">
        <v>16550</v>
      </c>
      <c r="L8" s="19">
        <v>44384</v>
      </c>
      <c r="M8" s="6"/>
      <c r="N8" s="46" t="s">
        <v>15</v>
      </c>
      <c r="O8" s="19">
        <v>500</v>
      </c>
      <c r="P8" s="19">
        <v>1979</v>
      </c>
      <c r="S8" s="36"/>
      <c r="T8" s="48"/>
    </row>
    <row r="9" spans="2:22" ht="15" customHeight="1" x14ac:dyDescent="0.2">
      <c r="B9" s="47"/>
      <c r="C9" s="6"/>
      <c r="D9" s="6"/>
      <c r="F9" s="47" t="s">
        <v>28</v>
      </c>
      <c r="G9" s="6">
        <v>6000</v>
      </c>
      <c r="H9" s="6">
        <v>30384</v>
      </c>
      <c r="J9" s="47" t="s">
        <v>48</v>
      </c>
      <c r="K9" s="6">
        <v>1</v>
      </c>
      <c r="L9" s="6">
        <v>56</v>
      </c>
      <c r="M9" s="6"/>
      <c r="N9" s="47"/>
      <c r="O9" s="6"/>
      <c r="P9" s="6"/>
      <c r="S9" s="36"/>
      <c r="T9" s="48"/>
    </row>
    <row r="10" spans="2:22" ht="15" customHeight="1" x14ac:dyDescent="0.2">
      <c r="B10" s="46"/>
      <c r="C10" s="19"/>
      <c r="D10" s="19"/>
      <c r="F10" s="46" t="s">
        <v>19</v>
      </c>
      <c r="G10" s="19">
        <v>325</v>
      </c>
      <c r="H10" s="19">
        <v>4947</v>
      </c>
      <c r="J10" s="46"/>
      <c r="K10" s="19"/>
      <c r="L10" s="19"/>
      <c r="M10" s="6"/>
      <c r="N10" s="46"/>
      <c r="O10" s="19"/>
      <c r="P10" s="19"/>
      <c r="S10" s="36"/>
      <c r="T10" s="48"/>
    </row>
    <row r="11" spans="2:22" ht="15" customHeight="1" x14ac:dyDescent="0.2">
      <c r="B11" s="47"/>
      <c r="C11" s="6"/>
      <c r="D11" s="6"/>
      <c r="F11" s="47" t="s">
        <v>16</v>
      </c>
      <c r="G11" s="6">
        <v>50</v>
      </c>
      <c r="H11" s="6">
        <v>144</v>
      </c>
      <c r="J11" s="47"/>
      <c r="K11" s="6"/>
      <c r="L11" s="6"/>
      <c r="M11" s="6"/>
      <c r="N11" s="47"/>
      <c r="O11" s="6"/>
      <c r="P11" s="6"/>
      <c r="S11" s="36"/>
      <c r="T11" s="48"/>
    </row>
    <row r="12" spans="2:22" ht="15" customHeight="1" x14ac:dyDescent="0.2">
      <c r="B12" s="46"/>
      <c r="C12" s="19"/>
      <c r="D12" s="19"/>
      <c r="F12" s="46" t="s">
        <v>67</v>
      </c>
      <c r="G12" s="19">
        <v>0</v>
      </c>
      <c r="H12" s="19">
        <v>63</v>
      </c>
      <c r="J12" s="46"/>
      <c r="K12" s="19"/>
      <c r="L12" s="19"/>
      <c r="M12" s="6"/>
      <c r="N12" s="46"/>
      <c r="O12" s="19"/>
      <c r="P12" s="19"/>
      <c r="S12" s="36"/>
      <c r="T12" s="48"/>
    </row>
    <row r="13" spans="2:22" ht="15" customHeight="1" x14ac:dyDescent="0.2">
      <c r="B13" s="47"/>
      <c r="C13" s="6"/>
      <c r="D13" s="6"/>
      <c r="F13" s="17"/>
      <c r="G13" s="6"/>
      <c r="H13" s="6"/>
      <c r="J13" s="47"/>
      <c r="K13" s="6"/>
      <c r="L13" s="6"/>
      <c r="N13" s="47"/>
      <c r="O13" s="6"/>
      <c r="P13" s="6"/>
      <c r="S13" s="36"/>
      <c r="T13" s="48"/>
    </row>
    <row r="14" spans="2:22" ht="20.100000000000001" customHeight="1" x14ac:dyDescent="0.2">
      <c r="B14" s="20" t="s">
        <v>11</v>
      </c>
      <c r="C14" s="25">
        <f>SUM(C5:C13)</f>
        <v>3087690</v>
      </c>
      <c r="D14" s="25">
        <f>SUM(D5:D13)</f>
        <v>743377</v>
      </c>
      <c r="E14" s="6"/>
      <c r="F14" s="20" t="s">
        <v>11</v>
      </c>
      <c r="G14" s="25">
        <f>SUM(G5:G13)</f>
        <v>564862</v>
      </c>
      <c r="H14" s="25">
        <f>SUM(H5:H13)</f>
        <v>1736499</v>
      </c>
      <c r="J14" s="20" t="s">
        <v>11</v>
      </c>
      <c r="K14" s="25">
        <f>SUM(K5:K13)</f>
        <v>361706</v>
      </c>
      <c r="L14" s="25">
        <f>SUM(L5:L13)</f>
        <v>1077409</v>
      </c>
      <c r="N14" s="20" t="s">
        <v>11</v>
      </c>
      <c r="O14" s="25">
        <f>SUM(O5:O13)</f>
        <v>20262</v>
      </c>
      <c r="P14" s="25">
        <f>SUM(P5:P13)</f>
        <v>92718</v>
      </c>
      <c r="S14" s="36"/>
      <c r="T14" s="48"/>
    </row>
    <row r="15" spans="2:22" ht="26.1" customHeight="1" x14ac:dyDescent="0.2">
      <c r="S15" s="36"/>
      <c r="T15" s="48"/>
      <c r="V15" s="21"/>
    </row>
    <row r="16" spans="2:22" ht="26.1" customHeight="1" x14ac:dyDescent="0.2">
      <c r="B16" s="68" t="s">
        <v>45</v>
      </c>
      <c r="C16" s="69"/>
      <c r="D16" s="69"/>
      <c r="E16" s="69"/>
      <c r="F16" s="71" t="s">
        <v>52</v>
      </c>
      <c r="G16" s="69"/>
      <c r="H16" s="69"/>
      <c r="I16" s="69"/>
      <c r="J16" s="68" t="s">
        <v>46</v>
      </c>
      <c r="K16" s="69"/>
      <c r="L16" s="69"/>
      <c r="M16" s="69"/>
      <c r="N16" s="68" t="s">
        <v>47</v>
      </c>
      <c r="O16" s="69"/>
      <c r="P16" s="69"/>
      <c r="S16" s="36"/>
      <c r="T16" s="48"/>
    </row>
    <row r="17" spans="2:22" s="21" customFormat="1" ht="25.5" x14ac:dyDescent="0.2">
      <c r="B17" s="5"/>
      <c r="C17" s="16" t="s">
        <v>49</v>
      </c>
      <c r="D17" s="16" t="s">
        <v>50</v>
      </c>
      <c r="E17" s="2"/>
      <c r="F17" s="5"/>
      <c r="G17" s="16" t="s">
        <v>49</v>
      </c>
      <c r="H17" s="16" t="s">
        <v>50</v>
      </c>
      <c r="I17" s="2"/>
      <c r="J17" s="5"/>
      <c r="K17" s="16" t="s">
        <v>49</v>
      </c>
      <c r="L17" s="16" t="s">
        <v>50</v>
      </c>
      <c r="M17" s="2"/>
      <c r="N17" s="5"/>
      <c r="O17" s="16" t="s">
        <v>49</v>
      </c>
      <c r="P17" s="16" t="s">
        <v>50</v>
      </c>
      <c r="Q17" s="2"/>
      <c r="R17" s="2"/>
      <c r="S17" s="36"/>
      <c r="T17" s="48"/>
      <c r="U17" s="2"/>
      <c r="V17" s="2"/>
    </row>
    <row r="18" spans="2:22" ht="15" customHeight="1" x14ac:dyDescent="0.2">
      <c r="B18" s="47" t="s">
        <v>14</v>
      </c>
      <c r="C18" s="6">
        <v>1368783</v>
      </c>
      <c r="D18" s="6">
        <v>2329469</v>
      </c>
      <c r="F18" s="47" t="s">
        <v>12</v>
      </c>
      <c r="G18" s="6">
        <v>475369</v>
      </c>
      <c r="H18" s="6">
        <v>603464</v>
      </c>
      <c r="J18" s="47" t="s">
        <v>57</v>
      </c>
      <c r="K18" s="6">
        <v>654006</v>
      </c>
      <c r="L18" s="6">
        <v>520468</v>
      </c>
      <c r="N18" s="47" t="s">
        <v>16</v>
      </c>
      <c r="O18" s="6">
        <v>2550</v>
      </c>
      <c r="P18" s="6">
        <v>12368</v>
      </c>
      <c r="S18" s="36"/>
      <c r="T18" s="48"/>
    </row>
    <row r="19" spans="2:22" ht="15" customHeight="1" x14ac:dyDescent="0.2">
      <c r="B19" s="46" t="s">
        <v>12</v>
      </c>
      <c r="C19" s="19">
        <v>1082420</v>
      </c>
      <c r="D19" s="19">
        <v>1732607</v>
      </c>
      <c r="F19" s="46" t="s">
        <v>15</v>
      </c>
      <c r="G19" s="19">
        <v>207912</v>
      </c>
      <c r="H19" s="19">
        <v>237430</v>
      </c>
      <c r="J19" s="46" t="s">
        <v>12</v>
      </c>
      <c r="K19" s="19">
        <v>100322</v>
      </c>
      <c r="L19" s="19">
        <v>98637</v>
      </c>
      <c r="N19" s="46" t="s">
        <v>14</v>
      </c>
      <c r="O19" s="19">
        <v>300</v>
      </c>
      <c r="P19" s="19">
        <v>1353</v>
      </c>
      <c r="S19" s="36"/>
      <c r="T19" s="48"/>
    </row>
    <row r="20" spans="2:22" ht="15" customHeight="1" x14ac:dyDescent="0.2">
      <c r="B20" s="47" t="s">
        <v>15</v>
      </c>
      <c r="C20" s="6">
        <v>1126821</v>
      </c>
      <c r="D20" s="6">
        <v>1646799</v>
      </c>
      <c r="F20" s="47" t="s">
        <v>48</v>
      </c>
      <c r="G20" s="6">
        <v>90000</v>
      </c>
      <c r="H20" s="6">
        <v>170674</v>
      </c>
      <c r="J20" s="47" t="s">
        <v>63</v>
      </c>
      <c r="K20" s="6">
        <v>54000</v>
      </c>
      <c r="L20" s="6">
        <v>39499</v>
      </c>
      <c r="N20" s="47" t="s">
        <v>15</v>
      </c>
      <c r="O20" s="6">
        <v>10</v>
      </c>
      <c r="P20" s="6">
        <v>45</v>
      </c>
    </row>
    <row r="21" spans="2:22" ht="15" customHeight="1" x14ac:dyDescent="0.2">
      <c r="B21" s="46" t="s">
        <v>62</v>
      </c>
      <c r="C21" s="19">
        <v>827702</v>
      </c>
      <c r="D21" s="19">
        <v>1357707</v>
      </c>
      <c r="F21" s="46" t="s">
        <v>16</v>
      </c>
      <c r="G21" s="19">
        <v>86770</v>
      </c>
      <c r="H21" s="19">
        <v>67077</v>
      </c>
      <c r="J21" s="46" t="s">
        <v>69</v>
      </c>
      <c r="K21" s="19">
        <v>39465</v>
      </c>
      <c r="L21" s="19">
        <v>37245</v>
      </c>
      <c r="N21" s="46"/>
      <c r="O21" s="19"/>
      <c r="P21" s="19"/>
    </row>
    <row r="22" spans="2:22" ht="15" customHeight="1" x14ac:dyDescent="0.2">
      <c r="B22" s="47" t="s">
        <v>19</v>
      </c>
      <c r="C22" s="6">
        <v>517625</v>
      </c>
      <c r="D22" s="6">
        <v>809164</v>
      </c>
      <c r="F22" s="47" t="s">
        <v>14</v>
      </c>
      <c r="G22" s="6">
        <v>7133</v>
      </c>
      <c r="H22" s="6">
        <v>22880</v>
      </c>
      <c r="J22" s="47" t="s">
        <v>19</v>
      </c>
      <c r="K22" s="6">
        <v>48325</v>
      </c>
      <c r="L22" s="6">
        <v>33183</v>
      </c>
      <c r="N22" s="47"/>
      <c r="O22" s="6"/>
      <c r="P22" s="6"/>
    </row>
    <row r="23" spans="2:22" ht="15" customHeight="1" x14ac:dyDescent="0.2">
      <c r="B23" s="46" t="s">
        <v>28</v>
      </c>
      <c r="C23" s="19">
        <v>170920</v>
      </c>
      <c r="D23" s="19">
        <v>277984</v>
      </c>
      <c r="F23" s="46" t="s">
        <v>19</v>
      </c>
      <c r="G23" s="19">
        <v>275</v>
      </c>
      <c r="H23" s="19">
        <v>631</v>
      </c>
      <c r="J23" s="46" t="s">
        <v>61</v>
      </c>
      <c r="K23" s="19">
        <v>24000</v>
      </c>
      <c r="L23" s="19">
        <v>15631</v>
      </c>
      <c r="N23" s="46"/>
      <c r="O23" s="19"/>
      <c r="P23" s="19"/>
    </row>
    <row r="24" spans="2:22" ht="15" customHeight="1" x14ac:dyDescent="0.2">
      <c r="B24" s="47" t="s">
        <v>21</v>
      </c>
      <c r="C24" s="6">
        <v>91383</v>
      </c>
      <c r="D24" s="6">
        <v>144939</v>
      </c>
      <c r="F24" s="47" t="s">
        <v>21</v>
      </c>
      <c r="G24" s="6">
        <v>11</v>
      </c>
      <c r="H24" s="6">
        <v>209</v>
      </c>
      <c r="J24" s="47" t="s">
        <v>16</v>
      </c>
      <c r="K24" s="6">
        <v>21</v>
      </c>
      <c r="L24" s="6">
        <v>138</v>
      </c>
      <c r="N24" s="47"/>
      <c r="O24" s="6"/>
      <c r="P24" s="6"/>
    </row>
    <row r="25" spans="2:22" ht="15" customHeight="1" x14ac:dyDescent="0.2">
      <c r="B25" s="46" t="s">
        <v>68</v>
      </c>
      <c r="C25" s="19">
        <v>55566</v>
      </c>
      <c r="D25" s="19">
        <v>80610</v>
      </c>
      <c r="F25" s="46"/>
      <c r="G25" s="19"/>
      <c r="H25" s="19"/>
      <c r="J25" s="46"/>
      <c r="K25" s="19"/>
      <c r="L25" s="19"/>
      <c r="N25" s="46"/>
      <c r="O25" s="19"/>
      <c r="P25" s="19"/>
    </row>
    <row r="26" spans="2:22" ht="15" customHeight="1" x14ac:dyDescent="0.2">
      <c r="B26" s="17" t="s">
        <v>20</v>
      </c>
      <c r="C26" s="6">
        <f>C27-SUM(C18:C25)</f>
        <v>97052</v>
      </c>
      <c r="D26" s="6">
        <f>D27-SUM(D18:D25)</f>
        <v>161224</v>
      </c>
      <c r="F26" s="17"/>
      <c r="G26" s="6"/>
      <c r="H26" s="6"/>
      <c r="J26" s="47"/>
      <c r="K26" s="6"/>
      <c r="L26" s="6"/>
      <c r="N26" s="47"/>
      <c r="O26" s="6"/>
      <c r="P26" s="6"/>
    </row>
    <row r="27" spans="2:22" ht="20.100000000000001" customHeight="1" x14ac:dyDescent="0.2">
      <c r="B27" s="20" t="s">
        <v>11</v>
      </c>
      <c r="C27" s="25">
        <v>5338272</v>
      </c>
      <c r="D27" s="25">
        <v>8540503</v>
      </c>
      <c r="F27" s="20" t="s">
        <v>11</v>
      </c>
      <c r="G27" s="25">
        <f>SUM(G18:G26)</f>
        <v>867470</v>
      </c>
      <c r="H27" s="25">
        <f>SUM(H18:H26)</f>
        <v>1102365</v>
      </c>
      <c r="J27" s="20" t="s">
        <v>11</v>
      </c>
      <c r="K27" s="25">
        <f>SUM(K18:K26)</f>
        <v>920139</v>
      </c>
      <c r="L27" s="25">
        <f>SUM(L18:L26)</f>
        <v>744801</v>
      </c>
      <c r="N27" s="20" t="s">
        <v>11</v>
      </c>
      <c r="O27" s="25">
        <f>SUM(O18:O26)</f>
        <v>2860</v>
      </c>
      <c r="P27" s="25">
        <f>SUM(P18:P26)</f>
        <v>13766</v>
      </c>
    </row>
    <row r="30" spans="2:22" x14ac:dyDescent="0.2">
      <c r="B30" s="6"/>
      <c r="C30" s="6"/>
      <c r="D30" s="6"/>
      <c r="E30" s="6"/>
      <c r="F30" s="6"/>
      <c r="G30" s="6"/>
      <c r="H30" s="6"/>
      <c r="K30" s="6"/>
      <c r="L30" s="6"/>
      <c r="O30" s="49" t="s">
        <v>9</v>
      </c>
    </row>
    <row r="31" spans="2:22" x14ac:dyDescent="0.2">
      <c r="D31" s="6"/>
      <c r="E31" s="6"/>
      <c r="F31" s="6"/>
      <c r="G31" s="6"/>
      <c r="H31" s="6"/>
      <c r="K31" s="6"/>
      <c r="L31" s="6"/>
    </row>
    <row r="32" spans="2:22" x14ac:dyDescent="0.2">
      <c r="C32" s="6"/>
      <c r="D32" s="6"/>
      <c r="F32" s="35"/>
      <c r="G32" s="6"/>
      <c r="H32" s="6"/>
      <c r="K32" s="6"/>
      <c r="L32" s="6"/>
    </row>
    <row r="33" spans="3:12" x14ac:dyDescent="0.2">
      <c r="D33" s="6"/>
      <c r="F33" s="35"/>
      <c r="G33" s="6"/>
      <c r="H33" s="6"/>
      <c r="K33" s="6"/>
      <c r="L33" s="6"/>
    </row>
    <row r="34" spans="3:12" x14ac:dyDescent="0.2">
      <c r="C34" s="6"/>
      <c r="D34" s="6"/>
      <c r="F34" s="35"/>
      <c r="G34" s="6"/>
      <c r="H34" s="6"/>
      <c r="K34" s="6"/>
      <c r="L34" s="6"/>
    </row>
    <row r="35" spans="3:12" x14ac:dyDescent="0.2">
      <c r="F35" s="35"/>
      <c r="G35" s="6"/>
      <c r="H35" s="6"/>
      <c r="K35" s="6"/>
      <c r="L35" s="6"/>
    </row>
    <row r="36" spans="3:12" x14ac:dyDescent="0.2">
      <c r="C36" s="6"/>
      <c r="D36" s="6"/>
      <c r="F36" s="35"/>
      <c r="G36" s="6"/>
      <c r="H36" s="6"/>
      <c r="K36" s="6"/>
      <c r="L36" s="6"/>
    </row>
    <row r="37" spans="3:12" x14ac:dyDescent="0.2">
      <c r="D37" s="6"/>
      <c r="E37" s="6"/>
      <c r="F37" s="35"/>
      <c r="G37" s="6"/>
      <c r="H37" s="6"/>
      <c r="K37" s="6"/>
      <c r="L37" s="6"/>
    </row>
    <row r="38" spans="3:12" x14ac:dyDescent="0.2">
      <c r="C38" s="6"/>
      <c r="D38" s="6"/>
      <c r="F38" s="35"/>
      <c r="G38" s="6"/>
      <c r="H38" s="6"/>
      <c r="K38" s="6"/>
      <c r="L38" s="6"/>
    </row>
    <row r="39" spans="3:12" x14ac:dyDescent="0.2">
      <c r="F39" s="35"/>
      <c r="G39" s="6"/>
      <c r="H39" s="6"/>
      <c r="K39" s="6"/>
      <c r="L39" s="6"/>
    </row>
    <row r="40" spans="3:12" x14ac:dyDescent="0.2">
      <c r="C40" s="6"/>
      <c r="D40" s="6"/>
      <c r="E40" s="6"/>
      <c r="F40" s="35"/>
      <c r="G40" s="6"/>
      <c r="H40" s="6"/>
      <c r="K40" s="6"/>
      <c r="L40" s="6"/>
    </row>
    <row r="41" spans="3:12" x14ac:dyDescent="0.2">
      <c r="D41" s="6"/>
      <c r="E41" s="6"/>
      <c r="F41" s="35"/>
      <c r="G41" s="6"/>
      <c r="H41" s="6"/>
      <c r="K41" s="6"/>
      <c r="L41" s="6"/>
    </row>
    <row r="42" spans="3:12" x14ac:dyDescent="0.2">
      <c r="C42" s="6"/>
      <c r="D42" s="6"/>
      <c r="F42" s="35"/>
      <c r="G42" s="6"/>
      <c r="H42" s="6"/>
      <c r="K42" s="6"/>
      <c r="L42" s="6"/>
    </row>
    <row r="43" spans="3:12" x14ac:dyDescent="0.2">
      <c r="F43" s="35"/>
      <c r="G43" s="6"/>
      <c r="H43" s="6"/>
      <c r="K43" s="6"/>
      <c r="L43" s="6"/>
    </row>
    <row r="44" spans="3:12" x14ac:dyDescent="0.2">
      <c r="C44" s="6"/>
      <c r="D44" s="6"/>
      <c r="F44" s="35"/>
      <c r="G44" s="6"/>
      <c r="H44" s="6"/>
      <c r="K44" s="6"/>
      <c r="L44" s="6"/>
    </row>
    <row r="45" spans="3:12" x14ac:dyDescent="0.2">
      <c r="G45" s="45"/>
      <c r="H45" s="6"/>
    </row>
    <row r="46" spans="3:12" x14ac:dyDescent="0.2">
      <c r="D46" s="6"/>
      <c r="G46" s="45"/>
      <c r="H46" s="6"/>
    </row>
    <row r="47" spans="3:12" x14ac:dyDescent="0.2">
      <c r="F47" s="45"/>
      <c r="G47" s="45"/>
      <c r="H47" s="6"/>
    </row>
    <row r="48" spans="3:12" x14ac:dyDescent="0.2">
      <c r="G48" s="45"/>
      <c r="H48" s="6"/>
    </row>
    <row r="49" spans="6:8" x14ac:dyDescent="0.2">
      <c r="G49" s="45"/>
      <c r="H49" s="6"/>
    </row>
    <row r="50" spans="6:8" x14ac:dyDescent="0.2">
      <c r="F50" s="45"/>
      <c r="G50" s="45"/>
      <c r="H50" s="6"/>
    </row>
    <row r="51" spans="6:8" x14ac:dyDescent="0.2">
      <c r="F51" s="45"/>
      <c r="G51" s="45"/>
      <c r="H51" s="6"/>
    </row>
    <row r="52" spans="6:8" x14ac:dyDescent="0.2">
      <c r="F52" s="45"/>
      <c r="G52" s="45"/>
      <c r="H52" s="6"/>
    </row>
    <row r="53" spans="6:8" x14ac:dyDescent="0.2">
      <c r="F53" s="45"/>
      <c r="G53" s="45"/>
      <c r="H53" s="6"/>
    </row>
    <row r="54" spans="6:8" x14ac:dyDescent="0.2">
      <c r="F54" s="45"/>
      <c r="G54" s="45"/>
      <c r="H54" s="6"/>
    </row>
    <row r="55" spans="6:8" x14ac:dyDescent="0.2">
      <c r="F55" s="45"/>
      <c r="G55" s="45"/>
      <c r="H55" s="6"/>
    </row>
    <row r="56" spans="6:8" x14ac:dyDescent="0.2">
      <c r="F56" s="45"/>
      <c r="G56" s="45"/>
      <c r="H56" s="6"/>
    </row>
    <row r="57" spans="6:8" x14ac:dyDescent="0.2">
      <c r="G57" s="6"/>
      <c r="H57" s="6"/>
    </row>
    <row r="58" spans="6:8" x14ac:dyDescent="0.2">
      <c r="G58" s="6"/>
      <c r="H58" s="6"/>
    </row>
    <row r="59" spans="6:8" x14ac:dyDescent="0.2">
      <c r="G59" s="6"/>
      <c r="H59" s="6"/>
    </row>
    <row r="60" spans="6:8" x14ac:dyDescent="0.2">
      <c r="G60" s="6"/>
      <c r="H60" s="6"/>
    </row>
    <row r="61" spans="6:8" x14ac:dyDescent="0.2">
      <c r="G61" s="6"/>
      <c r="H61" s="6"/>
    </row>
    <row r="62" spans="6:8" x14ac:dyDescent="0.2">
      <c r="G62" s="6"/>
      <c r="H62" s="6"/>
    </row>
    <row r="63" spans="6:8" x14ac:dyDescent="0.2">
      <c r="G63" s="6"/>
      <c r="H63" s="6"/>
    </row>
    <row r="64" spans="6:8" x14ac:dyDescent="0.2">
      <c r="G64" s="6"/>
      <c r="H64" s="6"/>
    </row>
    <row r="65" spans="7:8" x14ac:dyDescent="0.2">
      <c r="G65" s="6"/>
      <c r="H65" s="6"/>
    </row>
    <row r="66" spans="7:8" x14ac:dyDescent="0.2">
      <c r="G66" s="6"/>
      <c r="H66" s="6"/>
    </row>
    <row r="67" spans="7:8" x14ac:dyDescent="0.2">
      <c r="G67" s="6"/>
      <c r="H67" s="6"/>
    </row>
    <row r="68" spans="7:8" x14ac:dyDescent="0.2">
      <c r="G68" s="6"/>
      <c r="H68" s="6"/>
    </row>
    <row r="69" spans="7:8" x14ac:dyDescent="0.2">
      <c r="G69" s="6"/>
      <c r="H69" s="6"/>
    </row>
    <row r="70" spans="7:8" x14ac:dyDescent="0.2">
      <c r="G70" s="6"/>
      <c r="H70" s="6"/>
    </row>
    <row r="71" spans="7:8" x14ac:dyDescent="0.2">
      <c r="G71" s="6"/>
      <c r="H71" s="6"/>
    </row>
    <row r="72" spans="7:8" x14ac:dyDescent="0.2">
      <c r="G72" s="6"/>
      <c r="H72" s="6"/>
    </row>
    <row r="73" spans="7:8" x14ac:dyDescent="0.2">
      <c r="G73" s="6"/>
      <c r="H73" s="6"/>
    </row>
    <row r="74" spans="7:8" x14ac:dyDescent="0.2">
      <c r="G74" s="6"/>
      <c r="H74" s="6"/>
    </row>
    <row r="75" spans="7:8" x14ac:dyDescent="0.2">
      <c r="G75" s="6"/>
      <c r="H75" s="6"/>
    </row>
    <row r="76" spans="7:8" x14ac:dyDescent="0.2">
      <c r="G76" s="6"/>
      <c r="H76" s="6"/>
    </row>
    <row r="77" spans="7:8" x14ac:dyDescent="0.2">
      <c r="G77" s="6"/>
      <c r="H77" s="6"/>
    </row>
    <row r="78" spans="7:8" x14ac:dyDescent="0.2">
      <c r="G78" s="6"/>
      <c r="H78" s="6"/>
    </row>
    <row r="79" spans="7:8" x14ac:dyDescent="0.2">
      <c r="G79" s="6"/>
      <c r="H79" s="6"/>
    </row>
    <row r="80" spans="7:8" x14ac:dyDescent="0.2">
      <c r="G80" s="6"/>
      <c r="H80" s="6"/>
    </row>
    <row r="81" spans="7:8" x14ac:dyDescent="0.2">
      <c r="G81" s="6"/>
      <c r="H81" s="6"/>
    </row>
    <row r="82" spans="7:8" x14ac:dyDescent="0.2">
      <c r="G82" s="6"/>
      <c r="H82" s="6"/>
    </row>
    <row r="83" spans="7:8" x14ac:dyDescent="0.2">
      <c r="G83" s="6"/>
      <c r="H83" s="6"/>
    </row>
    <row r="84" spans="7:8" x14ac:dyDescent="0.2">
      <c r="G84" s="6"/>
      <c r="H84" s="6"/>
    </row>
    <row r="85" spans="7:8" x14ac:dyDescent="0.2">
      <c r="G85" s="6"/>
      <c r="H85" s="6"/>
    </row>
    <row r="86" spans="7:8" x14ac:dyDescent="0.2">
      <c r="G86" s="6"/>
      <c r="H86" s="6"/>
    </row>
    <row r="87" spans="7:8" x14ac:dyDescent="0.2">
      <c r="G87" s="6"/>
      <c r="H87" s="6"/>
    </row>
    <row r="88" spans="7:8" x14ac:dyDescent="0.2">
      <c r="G88" s="6"/>
      <c r="H88" s="6"/>
    </row>
    <row r="89" spans="7:8" x14ac:dyDescent="0.2">
      <c r="G89" s="6"/>
      <c r="H89" s="6"/>
    </row>
    <row r="90" spans="7:8" x14ac:dyDescent="0.2">
      <c r="G90" s="6"/>
      <c r="H90" s="6"/>
    </row>
    <row r="91" spans="7:8" x14ac:dyDescent="0.2">
      <c r="G91" s="6"/>
      <c r="H91" s="6"/>
    </row>
    <row r="92" spans="7:8" x14ac:dyDescent="0.2">
      <c r="G92" s="6"/>
      <c r="H92" s="6"/>
    </row>
    <row r="93" spans="7:8" x14ac:dyDescent="0.2">
      <c r="G93" s="6"/>
      <c r="H93" s="6"/>
    </row>
    <row r="94" spans="7:8" x14ac:dyDescent="0.2">
      <c r="G94" s="6"/>
      <c r="H94" s="6"/>
    </row>
    <row r="95" spans="7:8" x14ac:dyDescent="0.2">
      <c r="G95" s="6"/>
      <c r="H95" s="6"/>
    </row>
    <row r="96" spans="7:8" x14ac:dyDescent="0.2">
      <c r="G96" s="6"/>
      <c r="H96" s="6"/>
    </row>
    <row r="97" spans="7:8" x14ac:dyDescent="0.2">
      <c r="G97" s="6"/>
      <c r="H97" s="6"/>
    </row>
    <row r="98" spans="7:8" x14ac:dyDescent="0.2">
      <c r="G98" s="6"/>
      <c r="H98" s="6"/>
    </row>
    <row r="99" spans="7:8" x14ac:dyDescent="0.2">
      <c r="G99" s="6"/>
      <c r="H99" s="6"/>
    </row>
    <row r="100" spans="7:8" x14ac:dyDescent="0.2">
      <c r="G100" s="6"/>
      <c r="H100" s="6"/>
    </row>
    <row r="101" spans="7:8" x14ac:dyDescent="0.2">
      <c r="G101" s="6"/>
      <c r="H101" s="6"/>
    </row>
    <row r="102" spans="7:8" x14ac:dyDescent="0.2">
      <c r="G102" s="6"/>
      <c r="H102" s="6"/>
    </row>
    <row r="103" spans="7:8" x14ac:dyDescent="0.2">
      <c r="G103" s="6"/>
      <c r="H103" s="6"/>
    </row>
    <row r="104" spans="7:8" x14ac:dyDescent="0.2">
      <c r="G104" s="6"/>
      <c r="H104" s="6"/>
    </row>
    <row r="105" spans="7:8" x14ac:dyDescent="0.2">
      <c r="G105" s="6"/>
      <c r="H105" s="6"/>
    </row>
    <row r="106" spans="7:8" x14ac:dyDescent="0.2">
      <c r="G106" s="6"/>
      <c r="H106" s="6"/>
    </row>
    <row r="107" spans="7:8" x14ac:dyDescent="0.2">
      <c r="G107" s="6"/>
      <c r="H107" s="6"/>
    </row>
    <row r="108" spans="7:8" x14ac:dyDescent="0.2">
      <c r="G108" s="6"/>
      <c r="H108" s="6"/>
    </row>
    <row r="109" spans="7:8" x14ac:dyDescent="0.2">
      <c r="G109" s="6"/>
      <c r="H109" s="6"/>
    </row>
    <row r="110" spans="7:8" x14ac:dyDescent="0.2">
      <c r="G110" s="6"/>
      <c r="H110" s="6"/>
    </row>
    <row r="111" spans="7:8" x14ac:dyDescent="0.2">
      <c r="G111" s="6"/>
      <c r="H111" s="6"/>
    </row>
    <row r="112" spans="7:8" x14ac:dyDescent="0.2">
      <c r="G112" s="6"/>
      <c r="H112" s="6"/>
    </row>
    <row r="113" spans="7:8" x14ac:dyDescent="0.2">
      <c r="G113" s="6"/>
      <c r="H113" s="6"/>
    </row>
    <row r="114" spans="7:8" x14ac:dyDescent="0.2">
      <c r="G114" s="6"/>
      <c r="H114" s="6"/>
    </row>
    <row r="115" spans="7:8" x14ac:dyDescent="0.2">
      <c r="G115" s="6"/>
      <c r="H115" s="6"/>
    </row>
    <row r="116" spans="7:8" x14ac:dyDescent="0.2">
      <c r="G116" s="6"/>
      <c r="H116" s="6"/>
    </row>
    <row r="117" spans="7:8" x14ac:dyDescent="0.2">
      <c r="G117" s="6"/>
      <c r="H117" s="6"/>
    </row>
    <row r="118" spans="7:8" x14ac:dyDescent="0.2">
      <c r="G118" s="6"/>
      <c r="H118" s="6"/>
    </row>
    <row r="119" spans="7:8" x14ac:dyDescent="0.2">
      <c r="G119" s="6"/>
      <c r="H119" s="6"/>
    </row>
    <row r="120" spans="7:8" x14ac:dyDescent="0.2">
      <c r="G120" s="6"/>
      <c r="H120" s="6"/>
    </row>
    <row r="121" spans="7:8" x14ac:dyDescent="0.2">
      <c r="G121" s="6"/>
      <c r="H121" s="6"/>
    </row>
    <row r="122" spans="7:8" x14ac:dyDescent="0.2">
      <c r="G122" s="6"/>
      <c r="H122" s="6"/>
    </row>
    <row r="123" spans="7:8" x14ac:dyDescent="0.2">
      <c r="G123" s="6"/>
      <c r="H123" s="6"/>
    </row>
    <row r="124" spans="7:8" x14ac:dyDescent="0.2">
      <c r="G124" s="6"/>
      <c r="H124" s="6"/>
    </row>
    <row r="125" spans="7:8" x14ac:dyDescent="0.2">
      <c r="G125" s="6"/>
      <c r="H125" s="6"/>
    </row>
    <row r="126" spans="7:8" x14ac:dyDescent="0.2">
      <c r="G126" s="6"/>
      <c r="H126" s="6"/>
    </row>
    <row r="127" spans="7:8" x14ac:dyDescent="0.2">
      <c r="G127" s="6"/>
      <c r="H127" s="6"/>
    </row>
    <row r="128" spans="7:8" x14ac:dyDescent="0.2">
      <c r="G128" s="6"/>
      <c r="H128" s="6"/>
    </row>
    <row r="129" spans="7:8" x14ac:dyDescent="0.2">
      <c r="G129" s="6"/>
      <c r="H129" s="6"/>
    </row>
    <row r="130" spans="7:8" x14ac:dyDescent="0.2">
      <c r="G130" s="6"/>
      <c r="H130" s="6"/>
    </row>
    <row r="131" spans="7:8" x14ac:dyDescent="0.2">
      <c r="G131" s="6"/>
      <c r="H131" s="6"/>
    </row>
    <row r="132" spans="7:8" x14ac:dyDescent="0.2">
      <c r="G132" s="6"/>
      <c r="H132" s="6"/>
    </row>
    <row r="133" spans="7:8" x14ac:dyDescent="0.2">
      <c r="G133" s="6"/>
      <c r="H133" s="6"/>
    </row>
    <row r="134" spans="7:8" x14ac:dyDescent="0.2">
      <c r="G134" s="6"/>
      <c r="H134" s="6"/>
    </row>
    <row r="135" spans="7:8" x14ac:dyDescent="0.2">
      <c r="G135" s="6"/>
      <c r="H135" s="6"/>
    </row>
    <row r="136" spans="7:8" x14ac:dyDescent="0.2">
      <c r="G136" s="6"/>
      <c r="H136" s="6"/>
    </row>
    <row r="137" spans="7:8" x14ac:dyDescent="0.2">
      <c r="G137" s="6"/>
      <c r="H137" s="6"/>
    </row>
    <row r="138" spans="7:8" x14ac:dyDescent="0.2">
      <c r="G138" s="6"/>
      <c r="H138" s="6"/>
    </row>
    <row r="139" spans="7:8" x14ac:dyDescent="0.2">
      <c r="G139" s="6"/>
      <c r="H139" s="6"/>
    </row>
    <row r="140" spans="7:8" x14ac:dyDescent="0.2">
      <c r="G140" s="6"/>
      <c r="H140" s="6"/>
    </row>
    <row r="141" spans="7:8" x14ac:dyDescent="0.2">
      <c r="G141" s="6"/>
      <c r="H141" s="6"/>
    </row>
    <row r="142" spans="7:8" x14ac:dyDescent="0.2">
      <c r="G142" s="6"/>
      <c r="H142" s="6"/>
    </row>
    <row r="143" spans="7:8" x14ac:dyDescent="0.2">
      <c r="G143" s="6"/>
      <c r="H143" s="6"/>
    </row>
    <row r="144" spans="7:8" x14ac:dyDescent="0.2">
      <c r="G144" s="6"/>
      <c r="H144" s="6"/>
    </row>
    <row r="145" spans="7:8" x14ac:dyDescent="0.2">
      <c r="G145" s="6"/>
      <c r="H145" s="6"/>
    </row>
    <row r="146" spans="7:8" x14ac:dyDescent="0.2">
      <c r="G146" s="6"/>
      <c r="H146" s="6"/>
    </row>
    <row r="147" spans="7:8" x14ac:dyDescent="0.2">
      <c r="G147" s="6"/>
      <c r="H147" s="6"/>
    </row>
    <row r="148" spans="7:8" x14ac:dyDescent="0.2">
      <c r="G148" s="6"/>
      <c r="H148" s="6"/>
    </row>
    <row r="149" spans="7:8" x14ac:dyDescent="0.2">
      <c r="G149" s="6"/>
      <c r="H149" s="6"/>
    </row>
    <row r="150" spans="7:8" x14ac:dyDescent="0.2">
      <c r="G150" s="6"/>
      <c r="H150" s="6"/>
    </row>
    <row r="151" spans="7:8" x14ac:dyDescent="0.2">
      <c r="G151" s="6"/>
      <c r="H151" s="6"/>
    </row>
    <row r="152" spans="7:8" x14ac:dyDescent="0.2">
      <c r="G152" s="6"/>
      <c r="H152" s="6"/>
    </row>
    <row r="153" spans="7:8" x14ac:dyDescent="0.2">
      <c r="G153" s="6"/>
      <c r="H153" s="6"/>
    </row>
    <row r="154" spans="7:8" x14ac:dyDescent="0.2">
      <c r="G154" s="6"/>
      <c r="H154" s="6"/>
    </row>
    <row r="155" spans="7:8" x14ac:dyDescent="0.2">
      <c r="G155" s="6"/>
      <c r="H155" s="6"/>
    </row>
    <row r="156" spans="7:8" x14ac:dyDescent="0.2">
      <c r="G156" s="6"/>
      <c r="H156" s="6"/>
    </row>
    <row r="157" spans="7:8" x14ac:dyDescent="0.2">
      <c r="G157" s="6"/>
      <c r="H157" s="6"/>
    </row>
    <row r="158" spans="7:8" x14ac:dyDescent="0.2">
      <c r="G158" s="6"/>
      <c r="H158" s="6"/>
    </row>
    <row r="159" spans="7:8" x14ac:dyDescent="0.2">
      <c r="G159" s="6"/>
      <c r="H159" s="6"/>
    </row>
    <row r="160" spans="7:8" x14ac:dyDescent="0.2">
      <c r="G160" s="6"/>
      <c r="H160" s="6"/>
    </row>
    <row r="161" spans="7:8" x14ac:dyDescent="0.2">
      <c r="G161" s="6"/>
      <c r="H161" s="6"/>
    </row>
    <row r="162" spans="7:8" x14ac:dyDescent="0.2">
      <c r="G162" s="6"/>
      <c r="H162" s="6"/>
    </row>
    <row r="163" spans="7:8" x14ac:dyDescent="0.2">
      <c r="G163" s="6"/>
      <c r="H163" s="6"/>
    </row>
    <row r="164" spans="7:8" x14ac:dyDescent="0.2">
      <c r="G164" s="6"/>
      <c r="H164" s="6"/>
    </row>
    <row r="165" spans="7:8" x14ac:dyDescent="0.2">
      <c r="G165" s="6"/>
      <c r="H165" s="6"/>
    </row>
    <row r="166" spans="7:8" x14ac:dyDescent="0.2">
      <c r="G166" s="6"/>
      <c r="H166" s="6"/>
    </row>
    <row r="167" spans="7:8" x14ac:dyDescent="0.2">
      <c r="G167" s="6"/>
      <c r="H167" s="6"/>
    </row>
    <row r="168" spans="7:8" x14ac:dyDescent="0.2">
      <c r="G168" s="6"/>
      <c r="H168" s="6"/>
    </row>
    <row r="169" spans="7:8" x14ac:dyDescent="0.2">
      <c r="G169" s="6"/>
      <c r="H169" s="6"/>
    </row>
    <row r="170" spans="7:8" x14ac:dyDescent="0.2">
      <c r="G170" s="6"/>
      <c r="H170" s="6"/>
    </row>
    <row r="171" spans="7:8" x14ac:dyDescent="0.2">
      <c r="G171" s="6"/>
      <c r="H171" s="6"/>
    </row>
    <row r="172" spans="7:8" x14ac:dyDescent="0.2">
      <c r="G172" s="6"/>
      <c r="H172" s="6"/>
    </row>
    <row r="173" spans="7:8" x14ac:dyDescent="0.2">
      <c r="G173" s="6"/>
      <c r="H173" s="6"/>
    </row>
    <row r="174" spans="7:8" x14ac:dyDescent="0.2">
      <c r="G174" s="6"/>
      <c r="H174" s="6"/>
    </row>
    <row r="175" spans="7:8" x14ac:dyDescent="0.2">
      <c r="G175" s="6"/>
      <c r="H175" s="6"/>
    </row>
    <row r="176" spans="7:8" x14ac:dyDescent="0.2">
      <c r="G176" s="6"/>
      <c r="H176" s="6"/>
    </row>
    <row r="177" spans="7:8" x14ac:dyDescent="0.2">
      <c r="G177" s="6"/>
      <c r="H177" s="6"/>
    </row>
    <row r="178" spans="7:8" x14ac:dyDescent="0.2">
      <c r="G178" s="6"/>
      <c r="H178" s="6"/>
    </row>
    <row r="179" spans="7:8" x14ac:dyDescent="0.2">
      <c r="G179" s="6"/>
      <c r="H179" s="6"/>
    </row>
    <row r="180" spans="7:8" x14ac:dyDescent="0.2">
      <c r="G180" s="6"/>
      <c r="H180" s="6"/>
    </row>
    <row r="181" spans="7:8" x14ac:dyDescent="0.2">
      <c r="G181" s="6"/>
      <c r="H181" s="6"/>
    </row>
    <row r="182" spans="7:8" x14ac:dyDescent="0.2">
      <c r="G182" s="6"/>
      <c r="H182" s="6"/>
    </row>
    <row r="183" spans="7:8" x14ac:dyDescent="0.2">
      <c r="G183" s="6"/>
      <c r="H183" s="6"/>
    </row>
    <row r="184" spans="7:8" x14ac:dyDescent="0.2">
      <c r="G184" s="6"/>
      <c r="H184" s="6"/>
    </row>
    <row r="185" spans="7:8" x14ac:dyDescent="0.2">
      <c r="G185" s="6"/>
      <c r="H185" s="6"/>
    </row>
    <row r="186" spans="7:8" x14ac:dyDescent="0.2">
      <c r="G186" s="6"/>
      <c r="H186" s="6"/>
    </row>
    <row r="187" spans="7:8" x14ac:dyDescent="0.2">
      <c r="G187" s="6"/>
      <c r="H187" s="6"/>
    </row>
    <row r="188" spans="7:8" x14ac:dyDescent="0.2">
      <c r="G188" s="6"/>
      <c r="H188" s="6"/>
    </row>
    <row r="189" spans="7:8" x14ac:dyDescent="0.2">
      <c r="G189" s="6"/>
      <c r="H189" s="6"/>
    </row>
    <row r="190" spans="7:8" x14ac:dyDescent="0.2">
      <c r="G190" s="6"/>
      <c r="H190" s="6"/>
    </row>
    <row r="191" spans="7:8" x14ac:dyDescent="0.2">
      <c r="G191" s="6"/>
      <c r="H191" s="6"/>
    </row>
    <row r="192" spans="7:8" x14ac:dyDescent="0.2">
      <c r="G192" s="6"/>
      <c r="H192" s="6"/>
    </row>
    <row r="193" spans="7:8" x14ac:dyDescent="0.2">
      <c r="G193" s="6"/>
      <c r="H193" s="6"/>
    </row>
    <row r="194" spans="7:8" x14ac:dyDescent="0.2">
      <c r="G194" s="6"/>
      <c r="H194" s="6"/>
    </row>
    <row r="195" spans="7:8" x14ac:dyDescent="0.2">
      <c r="G195" s="6"/>
      <c r="H195" s="6"/>
    </row>
    <row r="196" spans="7:8" x14ac:dyDescent="0.2">
      <c r="G196" s="6"/>
      <c r="H196" s="6"/>
    </row>
    <row r="197" spans="7:8" x14ac:dyDescent="0.2">
      <c r="G197" s="6"/>
      <c r="H197" s="6"/>
    </row>
    <row r="198" spans="7:8" x14ac:dyDescent="0.2">
      <c r="G198" s="6"/>
      <c r="H198" s="6"/>
    </row>
    <row r="199" spans="7:8" x14ac:dyDescent="0.2">
      <c r="G199" s="6"/>
      <c r="H199" s="6"/>
    </row>
    <row r="200" spans="7:8" x14ac:dyDescent="0.2">
      <c r="G200" s="6"/>
      <c r="H200" s="6"/>
    </row>
    <row r="201" spans="7:8" x14ac:dyDescent="0.2">
      <c r="G201" s="6"/>
      <c r="H201" s="6"/>
    </row>
    <row r="202" spans="7:8" x14ac:dyDescent="0.2">
      <c r="G202" s="6"/>
      <c r="H202" s="6"/>
    </row>
    <row r="203" spans="7:8" x14ac:dyDescent="0.2">
      <c r="G203" s="6"/>
      <c r="H203" s="6"/>
    </row>
    <row r="204" spans="7:8" x14ac:dyDescent="0.2">
      <c r="G204" s="6"/>
      <c r="H204" s="6"/>
    </row>
    <row r="205" spans="7:8" x14ac:dyDescent="0.2">
      <c r="G205" s="6"/>
      <c r="H205" s="6"/>
    </row>
    <row r="206" spans="7:8" x14ac:dyDescent="0.2">
      <c r="G206" s="6"/>
      <c r="H206" s="6"/>
    </row>
    <row r="207" spans="7:8" x14ac:dyDescent="0.2">
      <c r="G207" s="6"/>
      <c r="H207" s="6"/>
    </row>
    <row r="208" spans="7:8" x14ac:dyDescent="0.2">
      <c r="G208" s="6"/>
      <c r="H208" s="6"/>
    </row>
    <row r="209" spans="7:8" x14ac:dyDescent="0.2">
      <c r="G209" s="6"/>
      <c r="H209" s="6"/>
    </row>
    <row r="210" spans="7:8" x14ac:dyDescent="0.2">
      <c r="G210" s="6"/>
      <c r="H210" s="6"/>
    </row>
    <row r="211" spans="7:8" x14ac:dyDescent="0.2">
      <c r="G211" s="6"/>
      <c r="H211" s="6"/>
    </row>
    <row r="212" spans="7:8" x14ac:dyDescent="0.2">
      <c r="G212" s="6"/>
      <c r="H212" s="6"/>
    </row>
    <row r="213" spans="7:8" x14ac:dyDescent="0.2">
      <c r="G213" s="6"/>
      <c r="H213" s="6"/>
    </row>
    <row r="214" spans="7:8" x14ac:dyDescent="0.2">
      <c r="G214" s="6"/>
      <c r="H214" s="6"/>
    </row>
    <row r="215" spans="7:8" x14ac:dyDescent="0.2">
      <c r="G215" s="6"/>
      <c r="H215" s="6"/>
    </row>
    <row r="216" spans="7:8" x14ac:dyDescent="0.2">
      <c r="G216" s="6"/>
      <c r="H216" s="6"/>
    </row>
    <row r="217" spans="7:8" x14ac:dyDescent="0.2">
      <c r="G217" s="6"/>
      <c r="H217" s="6"/>
    </row>
    <row r="218" spans="7:8" x14ac:dyDescent="0.2">
      <c r="G218" s="6"/>
      <c r="H218" s="6"/>
    </row>
    <row r="219" spans="7:8" x14ac:dyDescent="0.2">
      <c r="G219" s="6"/>
      <c r="H219" s="6"/>
    </row>
    <row r="220" spans="7:8" x14ac:dyDescent="0.2">
      <c r="G220" s="6"/>
      <c r="H220" s="6"/>
    </row>
    <row r="221" spans="7:8" x14ac:dyDescent="0.2">
      <c r="G221" s="6"/>
      <c r="H221" s="6"/>
    </row>
    <row r="222" spans="7:8" x14ac:dyDescent="0.2">
      <c r="G222" s="6"/>
      <c r="H222" s="6"/>
    </row>
    <row r="223" spans="7:8" x14ac:dyDescent="0.2">
      <c r="G223" s="6"/>
      <c r="H223" s="6"/>
    </row>
    <row r="224" spans="7:8" x14ac:dyDescent="0.2">
      <c r="G224" s="6"/>
      <c r="H224" s="6"/>
    </row>
    <row r="225" spans="7:8" x14ac:dyDescent="0.2">
      <c r="G225" s="6"/>
      <c r="H225" s="6"/>
    </row>
    <row r="226" spans="7:8" x14ac:dyDescent="0.2">
      <c r="G226" s="6"/>
      <c r="H226" s="6"/>
    </row>
    <row r="227" spans="7:8" x14ac:dyDescent="0.2">
      <c r="G227" s="6"/>
      <c r="H227" s="6"/>
    </row>
    <row r="228" spans="7:8" x14ac:dyDescent="0.2">
      <c r="G228" s="6"/>
      <c r="H228" s="6"/>
    </row>
    <row r="229" spans="7:8" x14ac:dyDescent="0.2">
      <c r="G229" s="6"/>
      <c r="H229" s="6"/>
    </row>
    <row r="230" spans="7:8" x14ac:dyDescent="0.2">
      <c r="G230" s="6"/>
      <c r="H230" s="6"/>
    </row>
    <row r="231" spans="7:8" x14ac:dyDescent="0.2">
      <c r="G231" s="6"/>
      <c r="H231" s="6"/>
    </row>
    <row r="232" spans="7:8" x14ac:dyDescent="0.2">
      <c r="G232" s="6"/>
      <c r="H232" s="6"/>
    </row>
    <row r="233" spans="7:8" x14ac:dyDescent="0.2">
      <c r="G233" s="6"/>
      <c r="H233" s="6"/>
    </row>
    <row r="234" spans="7:8" x14ac:dyDescent="0.2">
      <c r="G234" s="6"/>
      <c r="H234" s="6"/>
    </row>
    <row r="235" spans="7:8" x14ac:dyDescent="0.2">
      <c r="G235" s="6"/>
      <c r="H235" s="6"/>
    </row>
    <row r="236" spans="7:8" x14ac:dyDescent="0.2">
      <c r="G236" s="6"/>
      <c r="H236" s="6"/>
    </row>
    <row r="237" spans="7:8" x14ac:dyDescent="0.2">
      <c r="G237" s="6"/>
      <c r="H237" s="6"/>
    </row>
    <row r="238" spans="7:8" x14ac:dyDescent="0.2">
      <c r="G238" s="6"/>
      <c r="H238" s="6"/>
    </row>
    <row r="239" spans="7:8" x14ac:dyDescent="0.2">
      <c r="G239" s="6"/>
      <c r="H239" s="6"/>
    </row>
    <row r="240" spans="7:8" x14ac:dyDescent="0.2">
      <c r="G240" s="6"/>
      <c r="H240" s="6"/>
    </row>
    <row r="241" spans="7:8" x14ac:dyDescent="0.2">
      <c r="G241" s="6"/>
      <c r="H241" s="6"/>
    </row>
    <row r="242" spans="7:8" x14ac:dyDescent="0.2">
      <c r="G242" s="6"/>
      <c r="H242" s="6"/>
    </row>
    <row r="243" spans="7:8" x14ac:dyDescent="0.2">
      <c r="G243" s="6"/>
      <c r="H243" s="6"/>
    </row>
    <row r="244" spans="7:8" x14ac:dyDescent="0.2">
      <c r="G244" s="6"/>
      <c r="H244" s="6"/>
    </row>
    <row r="245" spans="7:8" x14ac:dyDescent="0.2">
      <c r="G245" s="6"/>
      <c r="H245" s="6"/>
    </row>
    <row r="246" spans="7:8" x14ac:dyDescent="0.2">
      <c r="G246" s="6"/>
      <c r="H246" s="6"/>
    </row>
    <row r="247" spans="7:8" x14ac:dyDescent="0.2">
      <c r="G247" s="6"/>
      <c r="H247" s="6"/>
    </row>
    <row r="248" spans="7:8" x14ac:dyDescent="0.2">
      <c r="G248" s="6"/>
      <c r="H248" s="6"/>
    </row>
    <row r="249" spans="7:8" x14ac:dyDescent="0.2">
      <c r="G249" s="6"/>
      <c r="H249" s="6"/>
    </row>
    <row r="250" spans="7:8" x14ac:dyDescent="0.2">
      <c r="G250" s="6"/>
      <c r="H250" s="6"/>
    </row>
    <row r="251" spans="7:8" x14ac:dyDescent="0.2">
      <c r="G251" s="6"/>
      <c r="H251" s="6"/>
    </row>
    <row r="252" spans="7:8" x14ac:dyDescent="0.2">
      <c r="G252" s="6"/>
      <c r="H252" s="6"/>
    </row>
    <row r="253" spans="7:8" x14ac:dyDescent="0.2">
      <c r="G253" s="6"/>
      <c r="H253" s="6"/>
    </row>
    <row r="254" spans="7:8" x14ac:dyDescent="0.2">
      <c r="G254" s="6"/>
      <c r="H254" s="6"/>
    </row>
    <row r="255" spans="7:8" x14ac:dyDescent="0.2">
      <c r="G255" s="6"/>
      <c r="H255" s="6"/>
    </row>
    <row r="256" spans="7:8" x14ac:dyDescent="0.2">
      <c r="G256" s="6"/>
      <c r="H256" s="6"/>
    </row>
    <row r="257" spans="7:8" x14ac:dyDescent="0.2">
      <c r="G257" s="6"/>
      <c r="H257" s="6"/>
    </row>
    <row r="258" spans="7:8" x14ac:dyDescent="0.2">
      <c r="G258" s="6"/>
      <c r="H258" s="6"/>
    </row>
    <row r="259" spans="7:8" x14ac:dyDescent="0.2">
      <c r="G259" s="6"/>
      <c r="H259" s="6"/>
    </row>
    <row r="260" spans="7:8" x14ac:dyDescent="0.2">
      <c r="G260" s="6"/>
      <c r="H260" s="6"/>
    </row>
    <row r="261" spans="7:8" x14ac:dyDescent="0.2">
      <c r="G261" s="6"/>
      <c r="H261" s="6"/>
    </row>
    <row r="262" spans="7:8" x14ac:dyDescent="0.2">
      <c r="G262" s="6"/>
      <c r="H262" s="6"/>
    </row>
    <row r="263" spans="7:8" x14ac:dyDescent="0.2">
      <c r="G263" s="6"/>
      <c r="H263" s="6"/>
    </row>
    <row r="264" spans="7:8" x14ac:dyDescent="0.2">
      <c r="G264" s="6"/>
      <c r="H264" s="6"/>
    </row>
    <row r="265" spans="7:8" x14ac:dyDescent="0.2">
      <c r="G265" s="6"/>
      <c r="H265" s="6"/>
    </row>
    <row r="266" spans="7:8" x14ac:dyDescent="0.2">
      <c r="G266" s="6"/>
      <c r="H266" s="6"/>
    </row>
    <row r="267" spans="7:8" x14ac:dyDescent="0.2">
      <c r="G267" s="6"/>
      <c r="H267" s="6"/>
    </row>
    <row r="268" spans="7:8" x14ac:dyDescent="0.2">
      <c r="G268" s="6"/>
      <c r="H268" s="6"/>
    </row>
    <row r="269" spans="7:8" x14ac:dyDescent="0.2">
      <c r="G269" s="6"/>
      <c r="H269" s="6"/>
    </row>
    <row r="270" spans="7:8" x14ac:dyDescent="0.2">
      <c r="G270" s="6"/>
      <c r="H270" s="6"/>
    </row>
    <row r="271" spans="7:8" x14ac:dyDescent="0.2">
      <c r="G271" s="6"/>
      <c r="H271" s="6"/>
    </row>
    <row r="272" spans="7:8" x14ac:dyDescent="0.2">
      <c r="G272" s="6"/>
      <c r="H272" s="6"/>
    </row>
    <row r="273" spans="7:8" x14ac:dyDescent="0.2">
      <c r="G273" s="6"/>
      <c r="H273" s="6"/>
    </row>
    <row r="274" spans="7:8" x14ac:dyDescent="0.2">
      <c r="G274" s="6"/>
      <c r="H274" s="6"/>
    </row>
    <row r="275" spans="7:8" x14ac:dyDescent="0.2">
      <c r="G275" s="6"/>
      <c r="H275" s="6"/>
    </row>
    <row r="276" spans="7:8" x14ac:dyDescent="0.2">
      <c r="G276" s="6"/>
      <c r="H276" s="6"/>
    </row>
    <row r="277" spans="7:8" x14ac:dyDescent="0.2">
      <c r="G277" s="6"/>
      <c r="H277" s="6"/>
    </row>
    <row r="278" spans="7:8" x14ac:dyDescent="0.2">
      <c r="G278" s="6"/>
      <c r="H278" s="6"/>
    </row>
  </sheetData>
  <sortState xmlns:xlrd2="http://schemas.microsoft.com/office/spreadsheetml/2017/richdata2" ref="T6:V8">
    <sortCondition descending="1" ref="V6:V8"/>
  </sortState>
  <hyperlinks>
    <hyperlink ref="O30" location="ÍNDICE!A1" display="Voltar ao índice" xr:uid="{00000000-0004-0000-0500-000000000000}"/>
  </hyperlinks>
  <pageMargins left="0.59055118110236227" right="0.39370078740157483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5</vt:i4>
      </vt:variant>
    </vt:vector>
  </HeadingPairs>
  <TitlesOfParts>
    <vt:vector size="11" baseType="lpstr">
      <vt:lpstr>ÍNDICE</vt:lpstr>
      <vt:lpstr>1</vt:lpstr>
      <vt:lpstr>2</vt:lpstr>
      <vt:lpstr>3</vt:lpstr>
      <vt:lpstr>4</vt:lpstr>
      <vt:lpstr>5</vt:lpstr>
      <vt:lpstr>'1'!Área_de_Impressão</vt:lpstr>
      <vt:lpstr>'2'!Área_de_Impressão</vt:lpstr>
      <vt:lpstr>'3'!Área_de_Impressão</vt:lpstr>
      <vt:lpstr>'4'!Área_de_Impressão</vt:lpstr>
      <vt:lpstr>'5'!Área_de_Impressão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Dias</dc:creator>
  <cp:lastModifiedBy>Ana Dias</cp:lastModifiedBy>
  <cp:lastPrinted>2019-11-20T15:26:08Z</cp:lastPrinted>
  <dcterms:created xsi:type="dcterms:W3CDTF">2011-10-28T09:28:17Z</dcterms:created>
  <dcterms:modified xsi:type="dcterms:W3CDTF">2025-10-21T10:55:57Z</dcterms:modified>
</cp:coreProperties>
</file>