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Horticolas\"/>
    </mc:Choice>
  </mc:AlternateContent>
  <bookViews>
    <workbookView xWindow="-75" yWindow="840" windowWidth="11220" windowHeight="7095" tabRatio="730"/>
  </bookViews>
  <sheets>
    <sheet name="ÍNDICE" sheetId="15" r:id="rId1"/>
    <sheet name="1" sheetId="14" r:id="rId2"/>
    <sheet name="2" sheetId="16" r:id="rId3"/>
    <sheet name="3" sheetId="10" r:id="rId4"/>
    <sheet name="4" sheetId="17" r:id="rId5"/>
    <sheet name="5" sheetId="11" r:id="rId6"/>
  </sheets>
  <definedNames>
    <definedName name="_xlnm.Print_Area" localSheetId="1">'1'!$B$1:$M$13</definedName>
  </definedNames>
  <calcPr calcId="152511"/>
</workbook>
</file>

<file path=xl/calcChain.xml><?xml version="1.0" encoding="utf-8"?>
<calcChain xmlns="http://schemas.openxmlformats.org/spreadsheetml/2006/main">
  <c r="D22" i="10" l="1"/>
  <c r="C22" i="10"/>
  <c r="D12" i="10"/>
  <c r="C12" i="10"/>
  <c r="P8" i="11" l="1"/>
  <c r="P10" i="11" s="1"/>
  <c r="P7" i="11"/>
  <c r="Q8" i="16"/>
  <c r="Q5" i="16"/>
  <c r="Q11" i="14"/>
  <c r="Q10" i="14"/>
  <c r="Q8" i="14"/>
  <c r="Q5" i="14"/>
  <c r="P9" i="11" l="1"/>
  <c r="P11" i="14"/>
  <c r="P10" i="14"/>
  <c r="P8" i="14"/>
  <c r="P5" i="14"/>
  <c r="P8" i="16"/>
  <c r="P5" i="16"/>
  <c r="O8" i="11"/>
  <c r="O10" i="11" s="1"/>
  <c r="O7" i="11"/>
  <c r="O9" i="11" l="1"/>
  <c r="G12" i="10"/>
  <c r="H12" i="10"/>
  <c r="N8" i="11"/>
  <c r="N10" i="11" s="1"/>
  <c r="M8" i="11"/>
  <c r="M10" i="11" s="1"/>
  <c r="N7" i="11"/>
  <c r="M7" i="11"/>
  <c r="M9" i="11" l="1"/>
  <c r="N9" i="11"/>
  <c r="O8" i="16"/>
  <c r="O5" i="16"/>
  <c r="O11" i="14"/>
  <c r="O10" i="14"/>
  <c r="O8" i="14"/>
  <c r="O5" i="14"/>
  <c r="L5" i="14" l="1"/>
  <c r="N8" i="16" l="1"/>
  <c r="N5" i="16"/>
  <c r="N11" i="14"/>
  <c r="N10" i="14"/>
  <c r="N8" i="14"/>
  <c r="N5" i="14"/>
  <c r="L8" i="11" l="1"/>
  <c r="L9" i="11" s="1"/>
  <c r="L7" i="11"/>
  <c r="M8" i="16"/>
  <c r="M5" i="16"/>
  <c r="M11" i="14"/>
  <c r="M10" i="14"/>
  <c r="M8" i="14"/>
  <c r="M5" i="14"/>
  <c r="L10" i="11" l="1"/>
  <c r="K8" i="11"/>
  <c r="K10" i="11" s="1"/>
  <c r="K7" i="11"/>
  <c r="L8" i="16"/>
  <c r="L5" i="16"/>
  <c r="L11" i="14"/>
  <c r="L10" i="14"/>
  <c r="L8" i="14"/>
  <c r="K9" i="11" l="1"/>
  <c r="J8" i="11"/>
  <c r="J10" i="11" s="1"/>
  <c r="I8" i="11"/>
  <c r="I10" i="11" s="1"/>
  <c r="J7" i="11"/>
  <c r="I7" i="11"/>
  <c r="K8" i="16"/>
  <c r="K5" i="16"/>
  <c r="K11" i="14"/>
  <c r="K10" i="14"/>
  <c r="K8" i="14"/>
  <c r="K5" i="14"/>
  <c r="J9" i="11" l="1"/>
  <c r="I9" i="11"/>
  <c r="G22" i="10"/>
  <c r="H8" i="11"/>
  <c r="H9" i="11" s="1"/>
  <c r="H7" i="11"/>
  <c r="J8" i="16"/>
  <c r="I8" i="16"/>
  <c r="J5" i="16"/>
  <c r="I5" i="16"/>
  <c r="J11" i="14"/>
  <c r="J10" i="14"/>
  <c r="J8" i="14"/>
  <c r="J5" i="14"/>
  <c r="I11" i="14"/>
  <c r="I10" i="14"/>
  <c r="I8" i="14"/>
  <c r="I5" i="14"/>
  <c r="H10" i="11" l="1"/>
  <c r="H22" i="10"/>
  <c r="H8" i="16" l="1"/>
  <c r="H5" i="16"/>
  <c r="G8" i="11" l="1"/>
  <c r="G10" i="11" s="1"/>
  <c r="G7" i="11"/>
  <c r="H11" i="14"/>
  <c r="H10" i="14"/>
  <c r="H8" i="14"/>
  <c r="H5" i="14"/>
  <c r="G9" i="11" l="1"/>
  <c r="F8" i="11"/>
  <c r="F10" i="11" s="1"/>
  <c r="F7" i="11"/>
  <c r="G8" i="16"/>
  <c r="G5" i="16"/>
  <c r="G11" i="14"/>
  <c r="G10" i="14"/>
  <c r="G8" i="14"/>
  <c r="G5" i="14"/>
  <c r="F9" i="11" l="1"/>
  <c r="E8" i="11"/>
  <c r="E10" i="11" s="1"/>
  <c r="E7" i="11"/>
  <c r="F11" i="14"/>
  <c r="E11" i="14"/>
  <c r="F10" i="14"/>
  <c r="E10" i="14"/>
  <c r="E8" i="16"/>
  <c r="E5" i="16"/>
  <c r="E8" i="14"/>
  <c r="E5" i="14"/>
  <c r="F8" i="16"/>
  <c r="F5" i="16"/>
  <c r="F5" i="14"/>
  <c r="F8" i="14"/>
  <c r="E9" i="11" l="1"/>
</calcChain>
</file>

<file path=xl/sharedStrings.xml><?xml version="1.0" encoding="utf-8"?>
<sst xmlns="http://schemas.openxmlformats.org/spreadsheetml/2006/main" count="123" uniqueCount="68">
  <si>
    <t>Importação</t>
  </si>
  <si>
    <t>Exportação</t>
  </si>
  <si>
    <t>Saldo</t>
  </si>
  <si>
    <t>Entradas</t>
  </si>
  <si>
    <t>Saídas</t>
  </si>
  <si>
    <t>Produto</t>
  </si>
  <si>
    <t>Unidade</t>
  </si>
  <si>
    <t>Fluxo</t>
  </si>
  <si>
    <t>Grau de Auto-Aprovisionamento</t>
  </si>
  <si>
    <t>%</t>
  </si>
  <si>
    <t>Rubrica</t>
  </si>
  <si>
    <t>Orientação Exportadora</t>
  </si>
  <si>
    <t>Consumo Aparente</t>
  </si>
  <si>
    <t>Grau de Abastecimento
do mercado interno</t>
  </si>
  <si>
    <t>Preço Médio de Importação</t>
  </si>
  <si>
    <t>Preço Médio de Exportação</t>
  </si>
  <si>
    <t>PT</t>
  </si>
  <si>
    <t>Total</t>
  </si>
  <si>
    <t>Espanha</t>
  </si>
  <si>
    <t>França</t>
  </si>
  <si>
    <t>TOTAL</t>
  </si>
  <si>
    <t>ha</t>
  </si>
  <si>
    <t>Produção</t>
  </si>
  <si>
    <r>
      <t xml:space="preserve">Valor
</t>
    </r>
    <r>
      <rPr>
        <sz val="10"/>
        <color indexed="19"/>
        <rFont val="Arial"/>
        <family val="2"/>
      </rPr>
      <t>(1000 EUR)</t>
    </r>
  </si>
  <si>
    <t>1. Comércio Internacional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</si>
  <si>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</si>
  <si>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</si>
  <si>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2010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</si>
  <si>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</si>
  <si>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</si>
  <si>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</si>
  <si>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</si>
  <si>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</si>
  <si>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 xml:space="preserve">Área </t>
  </si>
  <si>
    <t>Cabo Verde</t>
  </si>
  <si>
    <t>Luxemburgo</t>
  </si>
  <si>
    <t>Outros países</t>
  </si>
  <si>
    <t>5. Indicadores de análise do Comércio Internacional</t>
  </si>
  <si>
    <t xml:space="preserve">4. Área e Produção </t>
  </si>
  <si>
    <t>Cebola - Área e Produção</t>
  </si>
  <si>
    <t>Cebola - Indicadores de análise do Comércio Internacional</t>
  </si>
  <si>
    <t xml:space="preserve">Cebola - Comércio Internacional </t>
  </si>
  <si>
    <t>a) exclui-se a cebola para semente</t>
  </si>
  <si>
    <r>
      <t xml:space="preserve">Cebola </t>
    </r>
    <r>
      <rPr>
        <vertAlign val="superscript"/>
        <sz val="12"/>
        <color indexed="56"/>
        <rFont val="Arial"/>
        <family val="2"/>
      </rPr>
      <t>a)</t>
    </r>
    <r>
      <rPr>
        <b/>
        <sz val="12"/>
        <color indexed="56"/>
        <rFont val="Arial"/>
        <family val="2"/>
      </rPr>
      <t xml:space="preserve"> - Principais destinos das Saídas </t>
    </r>
  </si>
  <si>
    <t>São Tomé e Príncipe</t>
  </si>
  <si>
    <t>Fonte:</t>
  </si>
  <si>
    <t>CEBOLA</t>
  </si>
  <si>
    <t>Código NC: 07031019</t>
  </si>
  <si>
    <t>2. Destinos das Saídas UE/Países Terceiros</t>
  </si>
  <si>
    <t>Cebola - Destinos das Saídas - UE e Países Terceiros (PT)</t>
  </si>
  <si>
    <t>3. Origens das Entradas e Destinos das Saídas</t>
  </si>
  <si>
    <t>Alemanha</t>
  </si>
  <si>
    <t>Países Baixos</t>
  </si>
  <si>
    <r>
      <t xml:space="preserve">Cebola </t>
    </r>
    <r>
      <rPr>
        <vertAlign val="superscript"/>
        <sz val="12"/>
        <color indexed="56"/>
        <rFont val="Arial"/>
        <family val="2"/>
      </rPr>
      <t>a)</t>
    </r>
    <r>
      <rPr>
        <b/>
        <sz val="12"/>
        <color indexed="56"/>
        <rFont val="Arial"/>
        <family val="2"/>
      </rPr>
      <t xml:space="preserve"> - Principais origens das Entradas</t>
    </r>
  </si>
  <si>
    <t>tonelada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</si>
  <si>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</si>
  <si>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</si>
  <si>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>Cebola fresca/refrigerada</t>
    </r>
    <r>
      <rPr>
        <b/>
        <sz val="11"/>
        <color indexed="19"/>
        <rFont val="Arial"/>
        <family val="2"/>
      </rPr>
      <t xml:space="preserve">
</t>
    </r>
    <r>
      <rPr>
        <sz val="10"/>
        <color indexed="19"/>
        <rFont val="Arial"/>
        <family val="2"/>
      </rPr>
      <t>a)</t>
    </r>
  </si>
  <si>
    <t>UE</t>
  </si>
  <si>
    <t>Suíça</t>
  </si>
  <si>
    <t/>
  </si>
  <si>
    <t>EUR/kg</t>
  </si>
  <si>
    <t>Bélgica</t>
  </si>
  <si>
    <t>n.d.</t>
  </si>
  <si>
    <t>n.d. - não disponível</t>
  </si>
  <si>
    <t>atualizado em: out/2023</t>
  </si>
  <si>
    <t>Abast/provisões de bordo no âmbito das trocas UE</t>
  </si>
  <si>
    <t>Roménia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</si>
</sst>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</numFmts>
  <fonts count="2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2"/>
      <color indexed="56"/>
      <name val="Arial"/>
      <family val="2"/>
    </font>
    <font>
      <sz val="10"/>
      <color theme="1" tint="0.249977111117893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19"/>
      <name val="Arial"/>
      <family val="2"/>
    </font>
    <font>
      <sz val="14"/>
      <color rgb="FF222222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  <font>
      <b/>
      <sz val="10"/>
      <color rgb="FF9966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8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</borders>
  <cellStyleXfs count="7">
    <xf numFmtId="0" fontId="0" fillId="0" borderId="0"/>
    <xf numFmtId="0" fontId="11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8" fillId="2" borderId="0" applyNumberFormat="0" applyProtection="0">
      <alignment horizontal="center" vertical="center"/>
    </xf>
    <xf numFmtId="0" fontId="14" fillId="0" borderId="0"/>
    <xf numFmtId="43" fontId="2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2" borderId="0" xfId="4" quotePrefix="1" applyNumberFormat="1" applyFont="1" applyBorder="1" applyAlignment="1" applyProtection="1">
      <alignment horizontal="right" vertical="center"/>
    </xf>
    <xf numFmtId="0" fontId="8" fillId="2" borderId="0" xfId="4" applyNumberFormat="1" applyFont="1" applyBorder="1" applyProtection="1">
      <alignment horizontal="center" vertical="center"/>
    </xf>
    <xf numFmtId="0" fontId="9" fillId="2" borderId="0" xfId="4" applyNumberFormat="1" applyFont="1" applyBorder="1" applyProtection="1">
      <alignment horizontal="center" vertical="center"/>
    </xf>
    <xf numFmtId="0" fontId="8" fillId="2" borderId="0" xfId="4" applyNumberFormat="1" applyFont="1" applyBorder="1" applyAlignment="1" applyProtection="1">
      <alignment vertical="center"/>
    </xf>
    <xf numFmtId="0" fontId="8" fillId="2" borderId="0" xfId="4" applyNumberFormat="1" applyFont="1" applyBorder="1" applyAlignment="1" applyProtection="1">
      <alignment horizontal="right" vertical="center"/>
    </xf>
    <xf numFmtId="0" fontId="11" fillId="0" borderId="0" xfId="1" applyNumberFormat="1" applyFont="1" applyFill="1" applyProtection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2" fillId="0" borderId="0" xfId="3" applyNumberFormat="1" applyFont="1" applyFill="1" applyBorder="1" applyAlignment="1" applyProtection="1"/>
    <xf numFmtId="0" fontId="12" fillId="0" borderId="0" xfId="3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2" quotePrefix="1" applyNumberFormat="1" applyFont="1" applyFill="1" applyBorder="1" applyAlignment="1" applyProtection="1">
      <alignment horizontal="left" vertical="center"/>
    </xf>
    <xf numFmtId="0" fontId="8" fillId="2" borderId="0" xfId="4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3" applyNumberFormat="1" applyFill="1" applyBorder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vertical="center"/>
    </xf>
    <xf numFmtId="0" fontId="4" fillId="0" borderId="0" xfId="0" quotePrefix="1" applyFont="1" applyAlignment="1">
      <alignment horizontal="left"/>
    </xf>
    <xf numFmtId="0" fontId="7" fillId="0" borderId="0" xfId="2" applyNumberFormat="1" applyFont="1" applyFill="1" applyBorder="1" applyAlignment="1" applyProtection="1">
      <alignment horizontal="left" vertical="center"/>
    </xf>
    <xf numFmtId="0" fontId="8" fillId="2" borderId="0" xfId="4" applyNumberFormat="1" applyFont="1" applyProtection="1">
      <alignment horizontal="center" vertical="center"/>
    </xf>
    <xf numFmtId="0" fontId="8" fillId="2" borderId="0" xfId="4" applyNumberFormat="1" applyAlignment="1" applyProtection="1">
      <alignment vertical="center"/>
    </xf>
    <xf numFmtId="0" fontId="11" fillId="0" borderId="0" xfId="1" applyNumberFormat="1" applyFont="1" applyFill="1" applyAlignment="1" applyProtection="1">
      <alignment horizontal="center" vertical="center"/>
    </xf>
    <xf numFmtId="0" fontId="11" fillId="0" borderId="3" xfId="1" applyNumberFormat="1" applyFont="1" applyFill="1" applyBorder="1" applyAlignment="1" applyProtection="1">
      <alignment horizontal="center" vertical="center"/>
    </xf>
    <xf numFmtId="3" fontId="0" fillId="0" borderId="3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164" fontId="0" fillId="0" borderId="3" xfId="0" applyNumberFormat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10" fillId="4" borderId="2" xfId="0" applyNumberFormat="1" applyFont="1" applyFill="1" applyBorder="1" applyAlignment="1" applyProtection="1">
      <alignment vertical="center"/>
    </xf>
    <xf numFmtId="0" fontId="11" fillId="3" borderId="0" xfId="1" applyNumberFormat="1" applyFont="1" applyFill="1" applyAlignment="1" applyProtection="1">
      <alignment horizontal="center" vertical="center"/>
    </xf>
    <xf numFmtId="0" fontId="11" fillId="3" borderId="1" xfId="1" applyNumberFormat="1" applyFon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11" fillId="3" borderId="0" xfId="1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4" borderId="2" xfId="0" applyNumberFormat="1" applyFill="1" applyBorder="1" applyAlignment="1">
      <alignment horizontal="right" vertical="center"/>
    </xf>
    <xf numFmtId="0" fontId="10" fillId="3" borderId="0" xfId="0" applyNumberFormat="1" applyFont="1" applyFill="1" applyAlignment="1" applyProtection="1">
      <alignment vertical="center"/>
    </xf>
    <xf numFmtId="0" fontId="14" fillId="0" borderId="0" xfId="0" applyFont="1"/>
    <xf numFmtId="3" fontId="14" fillId="4" borderId="2" xfId="0" applyNumberFormat="1" applyFont="1" applyFill="1" applyBorder="1" applyAlignment="1">
      <alignment horizontal="right" vertical="center"/>
    </xf>
    <xf numFmtId="0" fontId="17" fillId="5" borderId="0" xfId="5" applyFont="1" applyFill="1" applyAlignment="1">
      <alignment horizontal="center" vertical="center" wrapText="1"/>
    </xf>
    <xf numFmtId="0" fontId="18" fillId="5" borderId="0" xfId="5" applyFont="1" applyFill="1" applyAlignment="1">
      <alignment horizontal="center" vertical="center"/>
    </xf>
    <xf numFmtId="0" fontId="12" fillId="6" borderId="0" xfId="3" applyNumberFormat="1" applyFont="1" applyFill="1" applyBorder="1" applyAlignment="1" applyProtection="1"/>
    <xf numFmtId="0" fontId="12" fillId="6" borderId="0" xfId="3" quotePrefix="1" applyNumberFormat="1" applyFont="1" applyFill="1" applyBorder="1" applyAlignment="1" applyProtection="1">
      <alignment horizontal="left"/>
    </xf>
    <xf numFmtId="0" fontId="6" fillId="6" borderId="0" xfId="3" applyNumberFormat="1" applyFill="1" applyBorder="1" applyAlignment="1" applyProtection="1"/>
    <xf numFmtId="0" fontId="6" fillId="6" borderId="0" xfId="3" applyNumberFormat="1" applyFont="1" applyFill="1" applyBorder="1" applyAlignment="1" applyProtection="1"/>
    <xf numFmtId="0" fontId="11" fillId="4" borderId="2" xfId="1" applyNumberFormat="1" applyFont="1" applyFill="1" applyBorder="1" applyAlignment="1" applyProtection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3" xfId="0" applyNumberFormat="1" applyFont="1" applyFill="1" applyBorder="1" applyAlignment="1" applyProtection="1">
      <alignment vertical="center"/>
    </xf>
    <xf numFmtId="0" fontId="10" fillId="3" borderId="1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3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 wrapText="1"/>
    </xf>
    <xf numFmtId="3" fontId="1" fillId="7" borderId="2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20" fillId="0" borderId="0" xfId="0" applyFont="1"/>
    <xf numFmtId="0" fontId="21" fillId="0" borderId="0" xfId="0" quotePrefix="1" applyFont="1" applyAlignment="1">
      <alignment horizontal="center" vertical="top"/>
    </xf>
    <xf numFmtId="1" fontId="0" fillId="0" borderId="0" xfId="0" applyNumberFormat="1"/>
    <xf numFmtId="0" fontId="11" fillId="0" borderId="1" xfId="1" applyNumberFormat="1" applyFont="1" applyFill="1" applyBorder="1" applyProtection="1">
      <alignment vertical="center"/>
    </xf>
    <xf numFmtId="3" fontId="0" fillId="0" borderId="1" xfId="0" applyNumberFormat="1" applyBorder="1" applyAlignment="1">
      <alignment vertical="center"/>
    </xf>
    <xf numFmtId="0" fontId="6" fillId="0" borderId="0" xfId="3" applyNumberFormat="1" applyFill="1" applyBorder="1" applyAlignment="1" applyProtection="1">
      <alignment horizontal="right" vertical="top"/>
    </xf>
    <xf numFmtId="0" fontId="16" fillId="0" borderId="0" xfId="0" applyFont="1" applyAlignment="1">
      <alignment vertical="center"/>
    </xf>
    <xf numFmtId="0" fontId="21" fillId="0" borderId="0" xfId="0" quotePrefix="1" applyFont="1" applyAlignment="1">
      <alignment horizontal="center"/>
    </xf>
    <xf numFmtId="165" fontId="0" fillId="0" borderId="0" xfId="6" applyNumberFormat="1" applyFont="1" applyAlignment="1">
      <alignment vertical="center"/>
    </xf>
    <xf numFmtId="0" fontId="23" fillId="0" borderId="0" xfId="0" applyNumberFormat="1" applyFont="1" applyFill="1" applyAlignment="1" applyProtection="1">
      <alignment vertical="center"/>
    </xf>
    <xf numFmtId="0" fontId="23" fillId="3" borderId="0" xfId="0" applyNumberFormat="1" applyFont="1" applyFill="1" applyAlignment="1" applyProtection="1">
      <alignment vertical="center"/>
    </xf>
    <xf numFmtId="0" fontId="23" fillId="7" borderId="2" xfId="0" applyNumberFormat="1" applyFont="1" applyFill="1" applyBorder="1" applyAlignment="1" applyProtection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Vírgula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3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Cebola</a:t>
            </a:r>
            <a:r>
              <a:rPr lang="pt-PT" sz="1100" baseline="0"/>
              <a:t> - Preço Médio de Importação e de Exportação </a:t>
            </a:r>
            <a:r>
              <a:rPr lang="pt-PT" sz="1100" b="0" baseline="0"/>
              <a:t>(€/kg)</a:t>
            </a:r>
            <a:endParaRPr lang="pt-PT" sz="1100" b="0"/>
          </a:p>
        </c:rich>
      </c:tx>
      <c:layout>
        <c:manualLayout>
          <c:xMode val="edge"/>
          <c:yMode val="edge"/>
          <c:x val="0.15617614473254657"/>
          <c:y val="2.2300144894285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02652850093193E-2"/>
          <c:y val="0.13819102153609056"/>
          <c:w val="0.87517906121104949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0.00</c:formatCode>
                <c:ptCount val="13"/>
                <c:pt idx="0">
                  <c:v>0.33483389819064407</c:v>
                </c:pt>
                <c:pt idx="1">
                  <c:v>0.30545149677690964</c:v>
                </c:pt>
                <c:pt idx="2">
                  <c:v>0.19380183851677193</c:v>
                </c:pt>
                <c:pt idx="3">
                  <c:v>0.26699794019915257</c:v>
                </c:pt>
                <c:pt idx="4">
                  <c:v>0.24029406408080151</c:v>
                </c:pt>
                <c:pt idx="5">
                  <c:v>0.26709059010415909</c:v>
                </c:pt>
                <c:pt idx="6">
                  <c:v>0.28286254638749109</c:v>
                </c:pt>
                <c:pt idx="7">
                  <c:v>0.22571311693541651</c:v>
                </c:pt>
                <c:pt idx="8">
                  <c:v>0.29193840262524812</c:v>
                </c:pt>
                <c:pt idx="9">
                  <c:v>0.39295237474539557</c:v>
                </c:pt>
                <c:pt idx="10">
                  <c:v>0.32143333365068955</c:v>
                </c:pt>
                <c:pt idx="11">
                  <c:v>0.32426910594539921</c:v>
                </c:pt>
                <c:pt idx="12">
                  <c:v>0.37634342799404052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0.00</c:formatCode>
                <c:ptCount val="13"/>
                <c:pt idx="0">
                  <c:v>0.43692926936195953</c:v>
                </c:pt>
                <c:pt idx="1">
                  <c:v>0.40705683618072303</c:v>
                </c:pt>
                <c:pt idx="2">
                  <c:v>0.34832254555548997</c:v>
                </c:pt>
                <c:pt idx="3">
                  <c:v>0.30509930461872575</c:v>
                </c:pt>
                <c:pt idx="4">
                  <c:v>0.34321554133154664</c:v>
                </c:pt>
                <c:pt idx="5">
                  <c:v>0.40495406504425169</c:v>
                </c:pt>
                <c:pt idx="6">
                  <c:v>0.38648231059466903</c:v>
                </c:pt>
                <c:pt idx="7">
                  <c:v>0.36113824852650467</c:v>
                </c:pt>
                <c:pt idx="8">
                  <c:v>0.33791839163025883</c:v>
                </c:pt>
                <c:pt idx="9">
                  <c:v>0.3394609096305598</c:v>
                </c:pt>
                <c:pt idx="10">
                  <c:v>0.28738281926816628</c:v>
                </c:pt>
                <c:pt idx="11">
                  <c:v>0.28222289571237258</c:v>
                </c:pt>
                <c:pt idx="12">
                  <c:v>0.32004179538884858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93398352"/>
        <c:axId val="-493394000"/>
      </c:lineChart>
      <c:catAx>
        <c:axId val="-4933983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9339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9339400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93398352"/>
        <c:crosses val="autoZero"/>
        <c:crossBetween val="between"/>
        <c:majorUnit val="0.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91212957354E-2"/>
          <c:y val="0.89631665802253757"/>
          <c:w val="0.82876191758081519"/>
          <c:h val="9.046914045923903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Cebola</a:t>
            </a:r>
            <a:r>
              <a:rPr lang="pt-PT" baseline="0"/>
              <a:t> </a:t>
            </a:r>
            <a:r>
              <a:rPr lang="pt-PT"/>
              <a:t>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1307234104830694"/>
          <c:y val="2.784906872247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58073123753999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1583.4960000000001</c:v>
                </c:pt>
                <c:pt idx="1">
                  <c:v>2121.8440000000001</c:v>
                </c:pt>
                <c:pt idx="2">
                  <c:v>2274.6129999999998</c:v>
                </c:pt>
                <c:pt idx="3">
                  <c:v>2979.9879999999998</c:v>
                </c:pt>
                <c:pt idx="4">
                  <c:v>916.10699999999997</c:v>
                </c:pt>
                <c:pt idx="5">
                  <c:v>2049.625</c:v>
                </c:pt>
                <c:pt idx="6">
                  <c:v>2350.0369999999998</c:v>
                </c:pt>
                <c:pt idx="7">
                  <c:v>3127.9960000000001</c:v>
                </c:pt>
                <c:pt idx="8">
                  <c:v>4124.7430000000004</c:v>
                </c:pt>
                <c:pt idx="9">
                  <c:v>5024.1540000000005</c:v>
                </c:pt>
                <c:pt idx="10">
                  <c:v>4821.68</c:v>
                </c:pt>
                <c:pt idx="11">
                  <c:v>4162.6549999999997</c:v>
                </c:pt>
                <c:pt idx="12">
                  <c:v>6757.5029999999997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556.08600000000001</c:v>
                </c:pt>
                <c:pt idx="1">
                  <c:v>536.14599999999996</c:v>
                </c:pt>
                <c:pt idx="2">
                  <c:v>909.85500000000002</c:v>
                </c:pt>
                <c:pt idx="3">
                  <c:v>1237.8420000000001</c:v>
                </c:pt>
                <c:pt idx="4">
                  <c:v>1268.931</c:v>
                </c:pt>
                <c:pt idx="5">
                  <c:v>1336.6849999999999</c:v>
                </c:pt>
                <c:pt idx="6">
                  <c:v>1370.806</c:v>
                </c:pt>
                <c:pt idx="7">
                  <c:v>1144.498</c:v>
                </c:pt>
                <c:pt idx="8">
                  <c:v>1062.3230000000001</c:v>
                </c:pt>
                <c:pt idx="9">
                  <c:v>1948.3689999999999</c:v>
                </c:pt>
                <c:pt idx="10">
                  <c:v>1405.7729999999999</c:v>
                </c:pt>
                <c:pt idx="11">
                  <c:v>1195.8330000000001</c:v>
                </c:pt>
                <c:pt idx="12">
                  <c:v>1296.0170000000001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93402160"/>
        <c:axId val="-493386384"/>
      </c:lineChart>
      <c:catAx>
        <c:axId val="-4934021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9338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9338638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9340216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67752689232"/>
          <c:y val="0.89631633002396438"/>
          <c:w val="0.60931753834885127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Cebola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9585819376650813"/>
          <c:y val="2.5889001016585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34351218670201"/>
          <c:y val="0.13819095477386933"/>
          <c:w val="0.78974763551074501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'4'!$B$4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'4'!$E$2:$P$2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'4'!$E$4:$P$4</c:f>
              <c:numCache>
                <c:formatCode>#,##0</c:formatCode>
                <c:ptCount val="12"/>
                <c:pt idx="0">
                  <c:v>38692</c:v>
                </c:pt>
                <c:pt idx="1">
                  <c:v>48316</c:v>
                </c:pt>
                <c:pt idx="2">
                  <c:v>41336</c:v>
                </c:pt>
                <c:pt idx="3">
                  <c:v>57134</c:v>
                </c:pt>
                <c:pt idx="4">
                  <c:v>59374</c:v>
                </c:pt>
                <c:pt idx="5">
                  <c:v>69929</c:v>
                </c:pt>
                <c:pt idx="6">
                  <c:v>64247</c:v>
                </c:pt>
                <c:pt idx="7">
                  <c:v>53977</c:v>
                </c:pt>
                <c:pt idx="8">
                  <c:v>62302</c:v>
                </c:pt>
                <c:pt idx="9">
                  <c:v>70993</c:v>
                </c:pt>
                <c:pt idx="10">
                  <c:v>66148</c:v>
                </c:pt>
                <c:pt idx="11">
                  <c:v>59967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93379312"/>
        <c:axId val="-493383120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 </c:v>
                </c:pt>
              </c:strCache>
            </c:strRef>
          </c:tx>
          <c:spPr>
            <a:ln w="34925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numRef>
              <c:f>'4'!$E$2:$P$2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'4'!$E$3:$P$3</c:f>
              <c:numCache>
                <c:formatCode>#,##0</c:formatCode>
                <c:ptCount val="12"/>
                <c:pt idx="0">
                  <c:v>1521</c:v>
                </c:pt>
                <c:pt idx="1">
                  <c:v>1773</c:v>
                </c:pt>
                <c:pt idx="2">
                  <c:v>1455</c:v>
                </c:pt>
                <c:pt idx="3">
                  <c:v>1990</c:v>
                </c:pt>
                <c:pt idx="4">
                  <c:v>1785</c:v>
                </c:pt>
                <c:pt idx="5">
                  <c:v>1945</c:v>
                </c:pt>
                <c:pt idx="6">
                  <c:v>1689</c:v>
                </c:pt>
                <c:pt idx="7">
                  <c:v>1522</c:v>
                </c:pt>
                <c:pt idx="8">
                  <c:v>1605</c:v>
                </c:pt>
                <c:pt idx="9">
                  <c:v>1971</c:v>
                </c:pt>
                <c:pt idx="10">
                  <c:v>1979</c:v>
                </c:pt>
                <c:pt idx="11">
                  <c:v>1574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93388560"/>
        <c:axId val="-493391280"/>
      </c:lineChart>
      <c:catAx>
        <c:axId val="-4933793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933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933831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493379312"/>
        <c:crosses val="autoZero"/>
        <c:crossBetween val="between"/>
      </c:valAx>
      <c:catAx>
        <c:axId val="-49338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93391280"/>
        <c:crosses val="autoZero"/>
        <c:auto val="1"/>
        <c:lblAlgn val="ctr"/>
        <c:lblOffset val="100"/>
        <c:noMultiLvlLbl val="0"/>
      </c:catAx>
      <c:valAx>
        <c:axId val="-49339128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493388560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510377467887E-2"/>
          <c:y val="0.91481140108322578"/>
          <c:w val="0.82786790205441185"/>
          <c:h val="6.807714253109664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Cebola </a:t>
            </a:r>
            <a:r>
              <a:rPr lang="pt-PT" baseline="0"/>
              <a:t>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4789635149957178"/>
          <c:y val="3.023001523133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4913407162546147"/>
          <c:w val="0.8767060301130023"/>
          <c:h val="0.6548861039297870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'5'!$D$4:$P$4</c:f>
              <c:numCache>
                <c:formatCode>#,##0</c:formatCode>
                <c:ptCount val="13"/>
                <c:pt idx="0">
                  <c:v>51658.769</c:v>
                </c:pt>
                <c:pt idx="1">
                  <c:v>54746.836000000003</c:v>
                </c:pt>
                <c:pt idx="2">
                  <c:v>47002.453999999998</c:v>
                </c:pt>
                <c:pt idx="3">
                  <c:v>54110.571000000004</c:v>
                </c:pt>
                <c:pt idx="4">
                  <c:v>50997.864000000001</c:v>
                </c:pt>
                <c:pt idx="5">
                  <c:v>54131.63</c:v>
                </c:pt>
                <c:pt idx="6">
                  <c:v>55210.466</c:v>
                </c:pt>
                <c:pt idx="7">
                  <c:v>59698.449000000001</c:v>
                </c:pt>
                <c:pt idx="8">
                  <c:v>69565.691999999995</c:v>
                </c:pt>
                <c:pt idx="9">
                  <c:v>68218.070999999996</c:v>
                </c:pt>
                <c:pt idx="10">
                  <c:v>76044.932000000001</c:v>
                </c:pt>
                <c:pt idx="11">
                  <c:v>75002.936000000002</c:v>
                </c:pt>
                <c:pt idx="12">
                  <c:v>86017.914999999994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'5'!$D$5:$P$5</c:f>
              <c:numCache>
                <c:formatCode>#,##0</c:formatCode>
                <c:ptCount val="13"/>
                <c:pt idx="0">
                  <c:v>2139.5819999999999</c:v>
                </c:pt>
                <c:pt idx="1">
                  <c:v>2657.99</c:v>
                </c:pt>
                <c:pt idx="2">
                  <c:v>3184.4679999999998</c:v>
                </c:pt>
                <c:pt idx="3">
                  <c:v>4217.83</c:v>
                </c:pt>
                <c:pt idx="4">
                  <c:v>2185.038</c:v>
                </c:pt>
                <c:pt idx="5">
                  <c:v>3386.31</c:v>
                </c:pt>
                <c:pt idx="6">
                  <c:v>3720.8429999999998</c:v>
                </c:pt>
                <c:pt idx="7">
                  <c:v>4272.4939999999997</c:v>
                </c:pt>
                <c:pt idx="8">
                  <c:v>5187.0659999999998</c:v>
                </c:pt>
                <c:pt idx="9">
                  <c:v>6972.5230000000001</c:v>
                </c:pt>
                <c:pt idx="10">
                  <c:v>6227.4530000000004</c:v>
                </c:pt>
                <c:pt idx="11">
                  <c:v>5358.4880000000003</c:v>
                </c:pt>
                <c:pt idx="12">
                  <c:v>8053.52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3382576"/>
        <c:axId val="-493374960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'5'!$D$3:$P$3</c:f>
              <c:numCache>
                <c:formatCode>#,##0</c:formatCode>
                <c:ptCount val="13"/>
                <c:pt idx="1">
                  <c:v>38692</c:v>
                </c:pt>
                <c:pt idx="2">
                  <c:v>48316</c:v>
                </c:pt>
                <c:pt idx="3">
                  <c:v>41336</c:v>
                </c:pt>
                <c:pt idx="4">
                  <c:v>57134</c:v>
                </c:pt>
                <c:pt idx="5">
                  <c:v>59374</c:v>
                </c:pt>
                <c:pt idx="6">
                  <c:v>69929</c:v>
                </c:pt>
                <c:pt idx="7">
                  <c:v>64247</c:v>
                </c:pt>
                <c:pt idx="8">
                  <c:v>53977</c:v>
                </c:pt>
                <c:pt idx="9">
                  <c:v>62302</c:v>
                </c:pt>
                <c:pt idx="10">
                  <c:v>70993</c:v>
                </c:pt>
                <c:pt idx="11">
                  <c:v>66148</c:v>
                </c:pt>
                <c:pt idx="12">
                  <c:v>59967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'5'!$D$8:$P$8</c:f>
              <c:numCache>
                <c:formatCode>#,##0</c:formatCode>
                <c:ptCount val="13"/>
                <c:pt idx="1">
                  <c:v>90780.846000000005</c:v>
                </c:pt>
                <c:pt idx="2">
                  <c:v>92133.986000000004</c:v>
                </c:pt>
                <c:pt idx="3">
                  <c:v>91228.740999999995</c:v>
                </c:pt>
                <c:pt idx="4">
                  <c:v>105946.826</c:v>
                </c:pt>
                <c:pt idx="5">
                  <c:v>110119.32</c:v>
                </c:pt>
                <c:pt idx="6">
                  <c:v>121418.62300000001</c:v>
                </c:pt>
                <c:pt idx="7">
                  <c:v>119672.95499999999</c:v>
                </c:pt>
                <c:pt idx="8">
                  <c:v>118355.62599999999</c:v>
                </c:pt>
                <c:pt idx="9">
                  <c:v>123547.548</c:v>
                </c:pt>
                <c:pt idx="10">
                  <c:v>140810.47899999999</c:v>
                </c:pt>
                <c:pt idx="11">
                  <c:v>135792.44799999997</c:v>
                </c:pt>
                <c:pt idx="12">
                  <c:v>137931.39499999999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93382576"/>
        <c:axId val="-493374960"/>
      </c:lineChart>
      <c:catAx>
        <c:axId val="-4933825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49337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9337496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493382576"/>
        <c:crosses val="autoZero"/>
        <c:crossBetween val="between"/>
        <c:majorUnit val="20000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376290304907E-2"/>
          <c:y val="0.86709183091244035"/>
          <c:w val="0.8529314870123994"/>
          <c:h val="0.12920134983127107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Cebola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64639357028"/>
          <c:y val="1.6406195467013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44061481828E-2"/>
          <c:y val="0.16608709523925888"/>
          <c:w val="0.87038741636326278"/>
          <c:h val="0.62365656349883403"/>
        </c:manualLayout>
      </c:layout>
      <c:lineChart>
        <c:grouping val="standard"/>
        <c:varyColors val="0"/>
        <c:ser>
          <c:idx val="1"/>
          <c:order val="0"/>
          <c:tx>
            <c:strRef>
              <c:f>'5'!$B$9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'5'!$E$9:$P$9</c:f>
              <c:numCache>
                <c:formatCode>#\ ##0.0</c:formatCode>
                <c:ptCount val="12"/>
                <c:pt idx="0">
                  <c:v>42.621325648364191</c:v>
                </c:pt>
                <c:pt idx="1">
                  <c:v>52.441017802051896</c:v>
                </c:pt>
                <c:pt idx="2">
                  <c:v>45.310282205911406</c:v>
                </c:pt>
                <c:pt idx="3">
                  <c:v>53.927052047788571</c:v>
                </c:pt>
                <c:pt idx="4">
                  <c:v>53.917877444212323</c:v>
                </c:pt>
                <c:pt idx="5">
                  <c:v>57.593306753281162</c:v>
                </c:pt>
                <c:pt idx="6">
                  <c:v>53.685479730988519</c:v>
                </c:pt>
                <c:pt idx="7">
                  <c:v>45.605774583119526</c:v>
                </c:pt>
                <c:pt idx="8">
                  <c:v>50.427548752323283</c:v>
                </c:pt>
                <c:pt idx="9">
                  <c:v>50.417412471127243</c:v>
                </c:pt>
                <c:pt idx="10">
                  <c:v>48.712576416620763</c:v>
                </c:pt>
                <c:pt idx="11">
                  <c:v>43.475961364705981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'5'!$E$10:$P$10</c:f>
              <c:numCache>
                <c:formatCode>#\ ##0.0</c:formatCode>
                <c:ptCount val="12"/>
                <c:pt idx="0">
                  <c:v>39.693406250036489</c:v>
                </c:pt>
                <c:pt idx="1">
                  <c:v>48.984673256185829</c:v>
                </c:pt>
                <c:pt idx="2">
                  <c:v>40.686925625774009</c:v>
                </c:pt>
                <c:pt idx="3">
                  <c:v>51.864660862987996</c:v>
                </c:pt>
                <c:pt idx="4">
                  <c:v>50.842749483015339</c:v>
                </c:pt>
                <c:pt idx="5">
                  <c:v>54.528832039216923</c:v>
                </c:pt>
                <c:pt idx="6">
                  <c:v>50.115338089545801</c:v>
                </c:pt>
                <c:pt idx="7">
                  <c:v>41.223164161203464</c:v>
                </c:pt>
                <c:pt idx="8">
                  <c:v>44.783953947835535</c:v>
                </c:pt>
                <c:pt idx="9">
                  <c:v>45.994834659997146</c:v>
                </c:pt>
                <c:pt idx="10">
                  <c:v>44.766489517885418</c:v>
                </c:pt>
                <c:pt idx="11">
                  <c:v>37.637174625834824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93374416"/>
        <c:axId val="-493373872"/>
      </c:lineChart>
      <c:catAx>
        <c:axId val="-4933744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49337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93373872"/>
        <c:scaling>
          <c:orientation val="minMax"/>
          <c:max val="1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493374416"/>
        <c:crosses val="autoZero"/>
        <c:crossBetween val="between"/>
        <c:majorUnit val="20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365046</xdr:colOff>
      <xdr:row>6</xdr:row>
      <xdr:rowOff>226866</xdr:rowOff>
    </xdr:from>
    <xdr:to>
      <xdr:col>0</xdr:col>
      <xdr:colOff>2357205</xdr:colOff>
      <xdr:row>8</xdr:row>
      <xdr:rowOff>69272</xdr:rowOff>
    </xdr:to>
    <xdr:pic>
      <xdr:nvPicPr>
        <xdr:cNvPr id="513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046" y="1993321"/>
          <a:ext cx="1992159" cy="39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60613</xdr:colOff>
      <xdr:row>0</xdr:row>
      <xdr:rowOff>112569</xdr:rowOff>
    </xdr:from>
    <xdr:to>
      <xdr:col>0</xdr:col>
      <xdr:colOff>2444356</xdr:colOff>
      <xdr:row>1</xdr:row>
      <xdr:rowOff>120424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613" y="112569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142875</xdr:rowOff>
    </xdr:to>
    <xdr:sp macro="" textlink="">
      <xdr:nvSpPr>
        <xdr:cNvPr id="1025" name="AutoShape 1" descr="Cebola: confira 6 benefícios e como consumi-la"/>
        <xdr:cNvSpPr>
          <a:spLocks noChangeAspect="1" noChangeArrowheads="1"/>
        </xdr:cNvSpPr>
      </xdr:nvSpPr>
      <xdr:spPr bwMode="auto">
        <a:xfrm>
          <a:off x="2476500" y="358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142875</xdr:rowOff>
    </xdr:to>
    <xdr:sp macro="" textlink="">
      <xdr:nvSpPr>
        <xdr:cNvPr id="1026" name="AutoShape 2" descr="Cebola: confira 6 benefícios e como consumi-la"/>
        <xdr:cNvSpPr>
          <a:spLocks noChangeAspect="1" noChangeArrowheads="1"/>
        </xdr:cNvSpPr>
      </xdr:nvSpPr>
      <xdr:spPr bwMode="auto">
        <a:xfrm>
          <a:off x="2476500" y="358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43297</xdr:colOff>
      <xdr:row>2</xdr:row>
      <xdr:rowOff>60614</xdr:rowOff>
    </xdr:from>
    <xdr:to>
      <xdr:col>0</xdr:col>
      <xdr:colOff>2424547</xdr:colOff>
      <xdr:row>6</xdr:row>
      <xdr:rowOff>272944</xdr:rowOff>
    </xdr:to>
    <xdr:pic>
      <xdr:nvPicPr>
        <xdr:cNvPr id="8" name="Imagem 7" descr="Cebola: confira 6 benefícios e como consumi-l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7" y="666750"/>
          <a:ext cx="2381250" cy="142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551446</xdr:colOff>
      <xdr:row>14</xdr:row>
      <xdr:rowOff>34089</xdr:rowOff>
    </xdr:from>
    <xdr:to>
      <xdr:col>12</xdr:col>
      <xdr:colOff>330868</xdr:colOff>
      <xdr:row>35</xdr:row>
      <xdr:rowOff>90237</xdr:rowOff>
    </xdr:to>
    <xdr:graphicFrame macro="">
      <xdr:nvGraphicFramePr>
        <xdr:cNvPr id="102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421104</xdr:colOff>
      <xdr:row>11</xdr:row>
      <xdr:rowOff>54643</xdr:rowOff>
    </xdr:from>
    <xdr:to>
      <xdr:col>12</xdr:col>
      <xdr:colOff>681788</xdr:colOff>
      <xdr:row>32</xdr:row>
      <xdr:rowOff>30078</xdr:rowOff>
    </xdr:to>
    <xdr:graphicFrame macro="">
      <xdr:nvGraphicFramePr>
        <xdr:cNvPr id="20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6</xdr:row>
      <xdr:rowOff>87228</xdr:rowOff>
    </xdr:from>
    <xdr:to>
      <xdr:col>11</xdr:col>
      <xdr:colOff>314325</xdr:colOff>
      <xdr:row>26</xdr:row>
      <xdr:rowOff>76199</xdr:rowOff>
    </xdr:to>
    <xdr:graphicFrame macro="">
      <xdr:nvGraphicFramePr>
        <xdr:cNvPr id="307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1193132</xdr:colOff>
      <xdr:row>17</xdr:row>
      <xdr:rowOff>67679</xdr:rowOff>
    </xdr:from>
    <xdr:to>
      <xdr:col>7</xdr:col>
      <xdr:colOff>140368</xdr:colOff>
      <xdr:row>39</xdr:row>
      <xdr:rowOff>20055</xdr:rowOff>
    </xdr:to>
    <xdr:graphicFrame macro="">
      <xdr:nvGraphicFramePr>
        <xdr:cNvPr id="410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200528</xdr:colOff>
      <xdr:row>17</xdr:row>
      <xdr:rowOff>40103</xdr:rowOff>
    </xdr:from>
    <xdr:to>
      <xdr:col>14</xdr:col>
      <xdr:colOff>802105</xdr:colOff>
      <xdr:row>39</xdr:row>
      <xdr:rowOff>78704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7.140625" customWidth="1"/>
    <col min="2" max="2" width="49.85546875" customWidth="1"/>
  </cols>
  <sheetData>
    <row r="1" spans="1:4" ht="24" customHeight="1" x14ac:dyDescent="0.2">
      <c r="B1" s="58" t="s">
        <v>46</v>
      </c>
    </row>
    <row r="2" spans="1:4" ht="24" customHeight="1" x14ac:dyDescent="0.2">
      <c r="A2" s="83" t="s">
        <v>65</v>
      </c>
      <c r="B2" s="57" t="s">
        <v>47</v>
      </c>
    </row>
    <row r="3" spans="1:4" ht="24" customHeight="1" x14ac:dyDescent="0.2">
      <c r="A3" s="77"/>
      <c r="B3" s="59" t="s">
        <v>24</v>
      </c>
    </row>
    <row r="4" spans="1:4" ht="24" customHeight="1" x14ac:dyDescent="0.2">
      <c r="B4" s="62" t="s">
        <v>48</v>
      </c>
    </row>
    <row r="5" spans="1:4" ht="24" customHeight="1" x14ac:dyDescent="0.2">
      <c r="B5" s="62" t="s">
        <v>50</v>
      </c>
    </row>
    <row r="6" spans="1:4" ht="24" customHeight="1" x14ac:dyDescent="0.2">
      <c r="B6" s="60" t="s">
        <v>38</v>
      </c>
    </row>
    <row r="7" spans="1:4" ht="24" customHeight="1" x14ac:dyDescent="0.2">
      <c r="B7" s="61" t="s">
        <v>37</v>
      </c>
    </row>
    <row r="8" spans="1:4" ht="19.899999999999999" customHeight="1" x14ac:dyDescent="0.2">
      <c r="A8" s="82" t="s">
        <v>45</v>
      </c>
      <c r="B8" s="18"/>
    </row>
    <row r="14" spans="1:4" ht="18" x14ac:dyDescent="0.25">
      <c r="D14" s="76"/>
    </row>
  </sheetData>
  <phoneticPr fontId="2" type="noConversion"/>
  <hyperlinks>
    <hyperlink ref="B3" location="1!A1" display="1. Comércio Internacional"/>
    <hyperlink ref="B4" location="2!A1" display="2. Destinos das Saídas UE/PT"/>
    <hyperlink ref="B5" location="3!A1" display="3. Principais Destinos das Saídas"/>
    <hyperlink ref="B6" location="4!A1" display="4. Área de Olival e Produção de Azeite"/>
    <hyperlink ref="B7" location="'5'!A1" display="5. Indicadores de análise do Comércio Internacional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6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20.7109375" style="1" customWidth="1"/>
    <col min="3" max="3" width="15.7109375" style="1" customWidth="1"/>
    <col min="4" max="4" width="10.7109375" style="1" customWidth="1"/>
    <col min="5" max="17" width="12.7109375" style="1" customWidth="1"/>
    <col min="18" max="20" width="9.140625" style="1"/>
    <col min="21" max="22" width="12.42578125" style="1" bestFit="1" customWidth="1"/>
    <col min="23" max="16384" width="9.140625" style="1"/>
  </cols>
  <sheetData>
    <row r="1" spans="2:23" ht="29.85" customHeight="1" x14ac:dyDescent="0.2">
      <c r="B1" s="17" t="s">
        <v>41</v>
      </c>
    </row>
    <row r="2" spans="2:23" ht="21" customHeight="1" x14ac:dyDescent="0.2">
      <c r="B2" s="8" t="s">
        <v>5</v>
      </c>
      <c r="C2" s="8" t="s">
        <v>6</v>
      </c>
      <c r="D2" s="9" t="s">
        <v>7</v>
      </c>
      <c r="E2" s="11">
        <v>2010</v>
      </c>
      <c r="F2" s="11">
        <v>2011</v>
      </c>
      <c r="G2" s="11">
        <v>2012</v>
      </c>
      <c r="H2" s="11">
        <v>2013</v>
      </c>
      <c r="I2" s="11">
        <v>2014</v>
      </c>
      <c r="J2" s="11">
        <v>2015</v>
      </c>
      <c r="K2" s="11">
        <v>2016</v>
      </c>
      <c r="L2" s="11">
        <v>2017</v>
      </c>
      <c r="M2" s="11">
        <v>2018</v>
      </c>
      <c r="N2" s="11">
        <v>2019</v>
      </c>
      <c r="O2" s="11">
        <v>2020</v>
      </c>
      <c r="P2" s="11">
        <v>2021</v>
      </c>
      <c r="Q2" s="11">
        <v>2022</v>
      </c>
    </row>
    <row r="3" spans="2:23" ht="15.95" customHeight="1" x14ac:dyDescent="0.2">
      <c r="B3" s="88" t="s">
        <v>57</v>
      </c>
      <c r="C3" s="89" t="s">
        <v>56</v>
      </c>
      <c r="D3" s="12" t="s">
        <v>3</v>
      </c>
      <c r="E3" s="5">
        <v>51658.769</v>
      </c>
      <c r="F3" s="5">
        <v>54746.836000000003</v>
      </c>
      <c r="G3" s="5">
        <v>47002.453999999998</v>
      </c>
      <c r="H3" s="5">
        <v>54110.571000000004</v>
      </c>
      <c r="I3" s="5">
        <v>50997.864000000001</v>
      </c>
      <c r="J3" s="5">
        <v>54131.63</v>
      </c>
      <c r="K3" s="5">
        <v>55210.466</v>
      </c>
      <c r="L3" s="5">
        <v>59698.449000000001</v>
      </c>
      <c r="M3" s="5">
        <v>69565.691999999995</v>
      </c>
      <c r="N3" s="5">
        <v>68218.070999999996</v>
      </c>
      <c r="O3" s="5">
        <v>76044.932000000001</v>
      </c>
      <c r="P3" s="5">
        <v>75002.936000000002</v>
      </c>
      <c r="Q3" s="5">
        <v>86017.914999999994</v>
      </c>
      <c r="R3"/>
    </row>
    <row r="4" spans="2:23" ht="15.95" customHeight="1" x14ac:dyDescent="0.2">
      <c r="B4" s="89"/>
      <c r="C4" s="89"/>
      <c r="D4" s="6" t="s">
        <v>4</v>
      </c>
      <c r="E4" s="5">
        <v>2139.5819999999999</v>
      </c>
      <c r="F4" s="5">
        <v>2657.99</v>
      </c>
      <c r="G4" s="5">
        <v>3184.4679999999998</v>
      </c>
      <c r="H4" s="5">
        <v>4217.83</v>
      </c>
      <c r="I4" s="5">
        <v>2185.038</v>
      </c>
      <c r="J4" s="5">
        <v>3386.31</v>
      </c>
      <c r="K4" s="5">
        <v>3720.8429999999998</v>
      </c>
      <c r="L4" s="5">
        <v>4272.4939999999997</v>
      </c>
      <c r="M4" s="5">
        <v>5187.0659999999998</v>
      </c>
      <c r="N4" s="5">
        <v>6972.5230000000001</v>
      </c>
      <c r="O4" s="5">
        <v>6227.4530000000004</v>
      </c>
      <c r="P4" s="5">
        <v>5358.4880000000003</v>
      </c>
      <c r="Q4" s="5">
        <v>8053.52</v>
      </c>
      <c r="R4" s="78"/>
      <c r="U4" s="84"/>
      <c r="V4" s="84"/>
      <c r="W4" s="84"/>
    </row>
    <row r="5" spans="2:23" ht="15.95" customHeight="1" x14ac:dyDescent="0.2">
      <c r="B5" s="89"/>
      <c r="C5" s="91"/>
      <c r="D5" s="39" t="s">
        <v>2</v>
      </c>
      <c r="E5" s="38">
        <f>E4-E3</f>
        <v>-49519.186999999998</v>
      </c>
      <c r="F5" s="38">
        <f t="shared" ref="F5" si="0">F4-F3</f>
        <v>-52088.846000000005</v>
      </c>
      <c r="G5" s="38">
        <f t="shared" ref="G5:H5" si="1">G4-G3</f>
        <v>-43817.985999999997</v>
      </c>
      <c r="H5" s="38">
        <f t="shared" si="1"/>
        <v>-49892.741000000002</v>
      </c>
      <c r="I5" s="38">
        <f t="shared" ref="I5:J5" si="2">I4-I3</f>
        <v>-48812.826000000001</v>
      </c>
      <c r="J5" s="38">
        <f t="shared" si="2"/>
        <v>-50745.32</v>
      </c>
      <c r="K5" s="38">
        <f t="shared" ref="K5:L5" si="3">K4-K3</f>
        <v>-51489.623</v>
      </c>
      <c r="L5" s="38">
        <f t="shared" si="3"/>
        <v>-55425.955000000002</v>
      </c>
      <c r="M5" s="38">
        <f t="shared" ref="M5:N5" si="4">M4-M3</f>
        <v>-64378.625999999997</v>
      </c>
      <c r="N5" s="38">
        <f t="shared" si="4"/>
        <v>-61245.547999999995</v>
      </c>
      <c r="O5" s="38">
        <f t="shared" ref="O5:P5" si="5">O4-O3</f>
        <v>-69817.479000000007</v>
      </c>
      <c r="P5" s="38">
        <f t="shared" si="5"/>
        <v>-69644.448000000004</v>
      </c>
      <c r="Q5" s="38">
        <f t="shared" ref="Q5" si="6">Q4-Q3</f>
        <v>-77964.39499999999</v>
      </c>
      <c r="R5" s="78"/>
      <c r="U5" s="84"/>
      <c r="V5" s="84"/>
      <c r="W5" s="84"/>
    </row>
    <row r="6" spans="2:23" ht="15.95" customHeight="1" x14ac:dyDescent="0.2">
      <c r="B6" s="89"/>
      <c r="C6" s="92" t="s">
        <v>23</v>
      </c>
      <c r="D6" s="79" t="s">
        <v>3</v>
      </c>
      <c r="E6" s="80">
        <v>17297.107</v>
      </c>
      <c r="F6" s="80">
        <v>16722.503000000001</v>
      </c>
      <c r="G6" s="80">
        <v>9109.1620000000003</v>
      </c>
      <c r="H6" s="80">
        <v>14447.411</v>
      </c>
      <c r="I6" s="80">
        <v>12254.484</v>
      </c>
      <c r="J6" s="80">
        <v>14458.049000000001</v>
      </c>
      <c r="K6" s="80">
        <v>15616.973</v>
      </c>
      <c r="L6" s="80">
        <v>13474.723</v>
      </c>
      <c r="M6" s="80">
        <v>20308.897000000001</v>
      </c>
      <c r="N6" s="80">
        <v>26806.453000000001</v>
      </c>
      <c r="O6" s="80">
        <v>24443.376</v>
      </c>
      <c r="P6" s="80">
        <v>24321.134999999998</v>
      </c>
      <c r="Q6" s="80">
        <v>32372.276999999998</v>
      </c>
      <c r="R6" s="78"/>
      <c r="S6" s="78"/>
      <c r="V6" s="84"/>
      <c r="W6" s="84"/>
    </row>
    <row r="7" spans="2:23" ht="15.95" customHeight="1" x14ac:dyDescent="0.2">
      <c r="B7" s="89"/>
      <c r="C7" s="89"/>
      <c r="D7" s="6" t="s">
        <v>4</v>
      </c>
      <c r="E7" s="5">
        <v>934.846</v>
      </c>
      <c r="F7" s="5">
        <v>1081.953</v>
      </c>
      <c r="G7" s="5">
        <v>1109.222</v>
      </c>
      <c r="H7" s="5">
        <v>1286.857</v>
      </c>
      <c r="I7" s="5">
        <v>749.93899999999996</v>
      </c>
      <c r="J7" s="5">
        <v>1371.3</v>
      </c>
      <c r="K7" s="5">
        <v>1438.04</v>
      </c>
      <c r="L7" s="5">
        <v>1542.961</v>
      </c>
      <c r="M7" s="5">
        <v>1752.8050000000001</v>
      </c>
      <c r="N7" s="5">
        <v>2366.8989999999999</v>
      </c>
      <c r="O7" s="5">
        <v>1789.663</v>
      </c>
      <c r="P7" s="5">
        <v>1512.288</v>
      </c>
      <c r="Q7" s="5">
        <v>2577.4630000000002</v>
      </c>
      <c r="R7" s="78"/>
      <c r="U7" s="84"/>
      <c r="V7" s="84"/>
      <c r="W7" s="84"/>
    </row>
    <row r="8" spans="2:23" ht="15.95" customHeight="1" x14ac:dyDescent="0.2">
      <c r="B8" s="90"/>
      <c r="C8" s="90"/>
      <c r="D8" s="40" t="s">
        <v>2</v>
      </c>
      <c r="E8" s="41">
        <f>E7-E6</f>
        <v>-16362.261</v>
      </c>
      <c r="F8" s="41">
        <f t="shared" ref="F8" si="7">F7-F6</f>
        <v>-15640.550000000001</v>
      </c>
      <c r="G8" s="41">
        <f t="shared" ref="G8:H8" si="8">G7-G6</f>
        <v>-7999.9400000000005</v>
      </c>
      <c r="H8" s="41">
        <f t="shared" si="8"/>
        <v>-13160.554</v>
      </c>
      <c r="I8" s="41">
        <f t="shared" ref="I8:J8" si="9">I7-I6</f>
        <v>-11504.545</v>
      </c>
      <c r="J8" s="41">
        <f t="shared" si="9"/>
        <v>-13086.749000000002</v>
      </c>
      <c r="K8" s="41">
        <f t="shared" ref="K8:L8" si="10">K7-K6</f>
        <v>-14178.933000000001</v>
      </c>
      <c r="L8" s="41">
        <f t="shared" si="10"/>
        <v>-11931.762000000001</v>
      </c>
      <c r="M8" s="41">
        <f t="shared" ref="M8:N8" si="11">M7-M6</f>
        <v>-18556.092000000001</v>
      </c>
      <c r="N8" s="41">
        <f t="shared" si="11"/>
        <v>-24439.554</v>
      </c>
      <c r="O8" s="41">
        <f t="shared" ref="O8:P8" si="12">O7-O6</f>
        <v>-22653.713</v>
      </c>
      <c r="P8" s="41">
        <f t="shared" si="12"/>
        <v>-22808.846999999998</v>
      </c>
      <c r="Q8" s="41">
        <f t="shared" ref="Q8" si="13">Q7-Q6</f>
        <v>-29794.813999999998</v>
      </c>
      <c r="R8" s="78"/>
      <c r="S8" s="78"/>
      <c r="U8" s="84"/>
      <c r="V8" s="84"/>
      <c r="W8" s="84"/>
    </row>
    <row r="9" spans="2:23" ht="18" customHeight="1" x14ac:dyDescent="0.2">
      <c r="B9" s="13"/>
      <c r="R9" s="78"/>
      <c r="V9" s="84"/>
      <c r="W9" s="84"/>
    </row>
    <row r="10" spans="2:23" ht="21.95" customHeight="1" x14ac:dyDescent="0.2">
      <c r="B10" s="14" t="s">
        <v>14</v>
      </c>
      <c r="C10" s="15"/>
      <c r="D10" s="74" t="s">
        <v>61</v>
      </c>
      <c r="E10" s="64">
        <f t="shared" ref="E10:F10" si="14">E6/E3</f>
        <v>0.33483389819064407</v>
      </c>
      <c r="F10" s="64">
        <f t="shared" si="14"/>
        <v>0.30545149677690964</v>
      </c>
      <c r="G10" s="64">
        <f t="shared" ref="G10:H10" si="15">G6/G3</f>
        <v>0.19380183851677193</v>
      </c>
      <c r="H10" s="64">
        <f t="shared" si="15"/>
        <v>0.26699794019915257</v>
      </c>
      <c r="I10" s="64">
        <f t="shared" ref="I10:J10" si="16">I6/I3</f>
        <v>0.24029406408080151</v>
      </c>
      <c r="J10" s="64">
        <f t="shared" si="16"/>
        <v>0.26709059010415909</v>
      </c>
      <c r="K10" s="64">
        <f t="shared" ref="K10:L10" si="17">K6/K3</f>
        <v>0.28286254638749109</v>
      </c>
      <c r="L10" s="64">
        <f t="shared" si="17"/>
        <v>0.22571311693541651</v>
      </c>
      <c r="M10" s="64">
        <f t="shared" ref="M10:N10" si="18">M6/M3</f>
        <v>0.29193840262524812</v>
      </c>
      <c r="N10" s="64">
        <f t="shared" si="18"/>
        <v>0.39295237474539557</v>
      </c>
      <c r="O10" s="64">
        <f t="shared" ref="O10:P10" si="19">O6/O3</f>
        <v>0.32143333365068955</v>
      </c>
      <c r="P10" s="64">
        <f t="shared" si="19"/>
        <v>0.32426910594539921</v>
      </c>
      <c r="Q10" s="64">
        <f t="shared" ref="Q10" si="20">Q6/Q3</f>
        <v>0.37634342799404052</v>
      </c>
      <c r="R10" s="78"/>
    </row>
    <row r="11" spans="2:23" ht="21.95" customHeight="1" x14ac:dyDescent="0.2">
      <c r="B11" s="42" t="s">
        <v>15</v>
      </c>
      <c r="C11" s="43"/>
      <c r="D11" s="75" t="s">
        <v>61</v>
      </c>
      <c r="E11" s="65">
        <f t="shared" ref="E11:F11" si="21">E7/E4</f>
        <v>0.43692926936195953</v>
      </c>
      <c r="F11" s="65">
        <f t="shared" si="21"/>
        <v>0.40705683618072303</v>
      </c>
      <c r="G11" s="65">
        <f t="shared" ref="G11:H11" si="22">G7/G4</f>
        <v>0.34832254555548997</v>
      </c>
      <c r="H11" s="65">
        <f t="shared" si="22"/>
        <v>0.30509930461872575</v>
      </c>
      <c r="I11" s="65">
        <f t="shared" ref="I11:J11" si="23">I7/I4</f>
        <v>0.34321554133154664</v>
      </c>
      <c r="J11" s="65">
        <f t="shared" si="23"/>
        <v>0.40495406504425169</v>
      </c>
      <c r="K11" s="65">
        <f t="shared" ref="K11:L11" si="24">K7/K4</f>
        <v>0.38648231059466903</v>
      </c>
      <c r="L11" s="65">
        <f t="shared" si="24"/>
        <v>0.36113824852650467</v>
      </c>
      <c r="M11" s="65">
        <f t="shared" ref="M11:N11" si="25">M7/M4</f>
        <v>0.33791839163025883</v>
      </c>
      <c r="N11" s="65">
        <f t="shared" si="25"/>
        <v>0.3394609096305598</v>
      </c>
      <c r="O11" s="65">
        <f t="shared" ref="O11:P11" si="26">O7/O4</f>
        <v>0.28738281926816628</v>
      </c>
      <c r="P11" s="65">
        <f t="shared" si="26"/>
        <v>0.28222289571237258</v>
      </c>
      <c r="Q11" s="65">
        <f t="shared" ref="Q11" si="27">Q7/Q4</f>
        <v>0.32004179538884858</v>
      </c>
      <c r="R11" s="78"/>
      <c r="S11" s="78"/>
    </row>
    <row r="12" spans="2:23" ht="14.1" customHeight="1" x14ac:dyDescent="0.2">
      <c r="B12" s="66" t="s">
        <v>42</v>
      </c>
      <c r="E12"/>
      <c r="F12"/>
      <c r="G12"/>
      <c r="H12"/>
      <c r="I12"/>
      <c r="R12" s="78"/>
      <c r="S12" s="78"/>
    </row>
    <row r="13" spans="2:23" ht="14.1" customHeight="1" x14ac:dyDescent="0.2">
      <c r="B13" s="67"/>
      <c r="E13"/>
      <c r="F13"/>
      <c r="G13"/>
      <c r="H13"/>
      <c r="I13"/>
      <c r="R13" s="78"/>
      <c r="S13" s="78"/>
    </row>
    <row r="14" spans="2:23" x14ac:dyDescent="0.2">
      <c r="E14"/>
      <c r="F14"/>
      <c r="G14"/>
      <c r="H14"/>
      <c r="I14"/>
      <c r="P14" s="19" t="s">
        <v>25</v>
      </c>
      <c r="R14" s="78"/>
      <c r="S14" s="78"/>
    </row>
    <row r="15" spans="2:23" x14ac:dyDescent="0.2">
      <c r="E15"/>
      <c r="R15" s="78"/>
      <c r="S15" s="78"/>
    </row>
    <row r="16" spans="2:23" x14ac:dyDescent="0.2">
      <c r="E16"/>
      <c r="F16"/>
      <c r="G16"/>
      <c r="H16"/>
      <c r="I16"/>
      <c r="R16" s="78"/>
      <c r="S16" s="78"/>
    </row>
    <row r="17" spans="5:19" x14ac:dyDescent="0.2">
      <c r="E17"/>
      <c r="F17"/>
      <c r="G17"/>
      <c r="H17"/>
      <c r="I17"/>
      <c r="N17"/>
      <c r="O17"/>
      <c r="P17"/>
      <c r="Q17"/>
      <c r="R17" s="78"/>
      <c r="S17" s="78"/>
    </row>
    <row r="18" spans="5:19" x14ac:dyDescent="0.2">
      <c r="E18"/>
      <c r="F18"/>
      <c r="G18"/>
      <c r="H18"/>
      <c r="I18"/>
      <c r="N18"/>
      <c r="O18"/>
      <c r="P18"/>
      <c r="Q18"/>
      <c r="R18" s="78"/>
      <c r="S18" s="78"/>
    </row>
    <row r="19" spans="5:19" x14ac:dyDescent="0.2">
      <c r="E19"/>
      <c r="F19"/>
      <c r="G19"/>
      <c r="H19"/>
      <c r="I19"/>
      <c r="N19"/>
      <c r="O19"/>
      <c r="P19"/>
      <c r="Q19"/>
      <c r="R19" s="78"/>
      <c r="S19" s="78"/>
    </row>
    <row r="20" spans="5:19" x14ac:dyDescent="0.2">
      <c r="E20"/>
      <c r="F20"/>
      <c r="G20"/>
      <c r="H20"/>
      <c r="I20"/>
      <c r="R20" s="78"/>
      <c r="S20" s="78"/>
    </row>
    <row r="21" spans="5:19" x14ac:dyDescent="0.2">
      <c r="E21"/>
      <c r="F21"/>
      <c r="G21"/>
      <c r="H21"/>
      <c r="I21"/>
      <c r="N21" s="16"/>
      <c r="O21" s="16"/>
      <c r="R21" s="78"/>
      <c r="S21" s="78"/>
    </row>
    <row r="22" spans="5:19" x14ac:dyDescent="0.2">
      <c r="E22"/>
      <c r="F22"/>
      <c r="G22"/>
      <c r="H22"/>
      <c r="I22"/>
      <c r="N22" s="16"/>
      <c r="O22" s="16"/>
      <c r="R22" s="78"/>
      <c r="S22" s="78"/>
    </row>
    <row r="23" spans="5:19" x14ac:dyDescent="0.2">
      <c r="E23"/>
      <c r="F23"/>
      <c r="G23"/>
      <c r="H23"/>
      <c r="I23"/>
      <c r="N23" s="16"/>
      <c r="O23" s="16"/>
      <c r="R23" s="78"/>
      <c r="S23" s="78"/>
    </row>
    <row r="24" spans="5:19" x14ac:dyDescent="0.2">
      <c r="E24"/>
      <c r="F24"/>
      <c r="G24"/>
      <c r="H24"/>
      <c r="I24"/>
      <c r="N24" s="16"/>
      <c r="O24" s="16"/>
      <c r="R24" s="78"/>
      <c r="S24" s="78"/>
    </row>
    <row r="25" spans="5:19" x14ac:dyDescent="0.2">
      <c r="E25"/>
      <c r="F25"/>
      <c r="G25"/>
      <c r="H25"/>
      <c r="I25"/>
      <c r="N25" s="16"/>
      <c r="O25" s="16"/>
      <c r="R25" s="78"/>
      <c r="S25" s="78"/>
    </row>
    <row r="26" spans="5:19" x14ac:dyDescent="0.2">
      <c r="E26"/>
      <c r="F26"/>
      <c r="G26"/>
      <c r="H26"/>
      <c r="N26" s="16"/>
      <c r="O26" s="16"/>
      <c r="R26" s="78"/>
      <c r="S26" s="78"/>
    </row>
    <row r="27" spans="5:19" x14ac:dyDescent="0.2">
      <c r="E27"/>
      <c r="F27"/>
      <c r="G27"/>
      <c r="H27"/>
      <c r="R27" s="78"/>
      <c r="S27" s="78"/>
    </row>
    <row r="28" spans="5:19" x14ac:dyDescent="0.2">
      <c r="E28"/>
      <c r="F28"/>
      <c r="G28"/>
      <c r="H28"/>
      <c r="R28" s="78"/>
      <c r="S28" s="78"/>
    </row>
    <row r="29" spans="5:19" x14ac:dyDescent="0.2">
      <c r="R29" s="78"/>
      <c r="S29" s="78"/>
    </row>
    <row r="34" spans="9:9" x14ac:dyDescent="0.2">
      <c r="I34"/>
    </row>
    <row r="35" spans="9:9" x14ac:dyDescent="0.2">
      <c r="I35"/>
    </row>
    <row r="36" spans="9:9" x14ac:dyDescent="0.2">
      <c r="I36"/>
    </row>
  </sheetData>
  <sortState ref="R4:U9">
    <sortCondition ref="S4:S9"/>
  </sortState>
  <mergeCells count="3">
    <mergeCell ref="B3:B8"/>
    <mergeCell ref="C3:C5"/>
    <mergeCell ref="C6:C8"/>
  </mergeCells>
  <phoneticPr fontId="2" type="noConversion"/>
  <hyperlinks>
    <hyperlink ref="P14" location="ÍNDICE!A1" display="Voltar ao índice"/>
  </hyperlinks>
  <pageMargins left="0.74803149606299213" right="0.74803149606299213" top="0.39370078740157483" bottom="0.39370078740157483" header="0" footer="0"/>
  <pageSetup paperSize="9" scale="5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0"/>
  <sheetViews>
    <sheetView showGridLines="0" zoomScale="95" zoomScaleNormal="95" workbookViewId="0"/>
  </sheetViews>
  <sheetFormatPr defaultRowHeight="12.75" x14ac:dyDescent="0.2"/>
  <cols>
    <col min="1" max="1" width="2.28515625" style="1" customWidth="1"/>
    <col min="2" max="2" width="20.7109375" style="1" customWidth="1"/>
    <col min="3" max="3" width="16" style="1" customWidth="1"/>
    <col min="4" max="4" width="10.7109375" style="1" customWidth="1"/>
    <col min="5" max="17" width="12.7109375" style="1" customWidth="1"/>
    <col min="18" max="16384" width="9.140625" style="1"/>
  </cols>
  <sheetData>
    <row r="1" spans="2:23" ht="29.85" customHeight="1" x14ac:dyDescent="0.2">
      <c r="B1" s="17" t="s">
        <v>49</v>
      </c>
    </row>
    <row r="2" spans="2:23" ht="21.75" customHeight="1" x14ac:dyDescent="0.2">
      <c r="B2" s="8" t="s">
        <v>5</v>
      </c>
      <c r="C2" s="8" t="s">
        <v>6</v>
      </c>
      <c r="D2" s="9" t="s">
        <v>7</v>
      </c>
      <c r="E2" s="11">
        <v>2010</v>
      </c>
      <c r="F2" s="11">
        <v>2011</v>
      </c>
      <c r="G2" s="11">
        <v>2012</v>
      </c>
      <c r="H2" s="11">
        <v>2013</v>
      </c>
      <c r="I2" s="11">
        <v>2014</v>
      </c>
      <c r="J2" s="11">
        <v>2015</v>
      </c>
      <c r="K2" s="11">
        <v>2016</v>
      </c>
      <c r="L2" s="11">
        <v>2017</v>
      </c>
      <c r="M2" s="11">
        <v>2018</v>
      </c>
      <c r="N2" s="11">
        <v>2019</v>
      </c>
      <c r="O2" s="11">
        <v>2020</v>
      </c>
      <c r="P2" s="11">
        <v>2021</v>
      </c>
      <c r="Q2" s="11">
        <v>2022</v>
      </c>
    </row>
    <row r="3" spans="2:23" ht="18" customHeight="1" x14ac:dyDescent="0.2">
      <c r="B3" s="88" t="s">
        <v>57</v>
      </c>
      <c r="C3" s="91" t="s">
        <v>56</v>
      </c>
      <c r="D3" s="12" t="s">
        <v>58</v>
      </c>
      <c r="E3" s="5">
        <v>1583.4960000000001</v>
      </c>
      <c r="F3" s="5">
        <v>2121.8440000000001</v>
      </c>
      <c r="G3" s="5">
        <v>2274.6129999999998</v>
      </c>
      <c r="H3" s="5">
        <v>2979.9879999999998</v>
      </c>
      <c r="I3" s="5">
        <v>916.10699999999997</v>
      </c>
      <c r="J3" s="5">
        <v>2049.625</v>
      </c>
      <c r="K3" s="5">
        <v>2350.0369999999998</v>
      </c>
      <c r="L3" s="5">
        <v>3127.9960000000001</v>
      </c>
      <c r="M3" s="5">
        <v>4124.7430000000004</v>
      </c>
      <c r="N3" s="5">
        <v>5024.1540000000005</v>
      </c>
      <c r="O3" s="5">
        <v>4821.68</v>
      </c>
      <c r="P3" s="5">
        <v>4162.6549999999997</v>
      </c>
      <c r="Q3" s="5">
        <v>6757.5029999999997</v>
      </c>
    </row>
    <row r="4" spans="2:23" ht="18" customHeight="1" x14ac:dyDescent="0.2">
      <c r="B4" s="89"/>
      <c r="C4" s="91"/>
      <c r="D4" s="6" t="s">
        <v>16</v>
      </c>
      <c r="E4" s="5">
        <v>556.08600000000001</v>
      </c>
      <c r="F4" s="5">
        <v>536.14599999999996</v>
      </c>
      <c r="G4" s="5">
        <v>909.85500000000002</v>
      </c>
      <c r="H4" s="5">
        <v>1237.8420000000001</v>
      </c>
      <c r="I4" s="5">
        <v>1268.931</v>
      </c>
      <c r="J4" s="5">
        <v>1336.6849999999999</v>
      </c>
      <c r="K4" s="5">
        <v>1370.806</v>
      </c>
      <c r="L4" s="5">
        <v>1144.498</v>
      </c>
      <c r="M4" s="5">
        <v>1062.3230000000001</v>
      </c>
      <c r="N4" s="5">
        <v>1948.3689999999999</v>
      </c>
      <c r="O4" s="5">
        <v>1405.7729999999999</v>
      </c>
      <c r="P4" s="5">
        <v>1195.8330000000001</v>
      </c>
      <c r="Q4" s="5">
        <v>1296.0170000000001</v>
      </c>
      <c r="U4" s="16"/>
      <c r="V4" s="16"/>
      <c r="W4" s="16"/>
    </row>
    <row r="5" spans="2:23" ht="18" customHeight="1" x14ac:dyDescent="0.2">
      <c r="B5" s="89"/>
      <c r="C5" s="91"/>
      <c r="D5" s="39" t="s">
        <v>17</v>
      </c>
      <c r="E5" s="38">
        <f>SUM(E3:E4)</f>
        <v>2139.5820000000003</v>
      </c>
      <c r="F5" s="38">
        <f t="shared" ref="F5" si="0">SUM(F3:F4)</f>
        <v>2657.99</v>
      </c>
      <c r="G5" s="38">
        <f t="shared" ref="G5:H5" si="1">SUM(G3:G4)</f>
        <v>3184.4679999999998</v>
      </c>
      <c r="H5" s="38">
        <f t="shared" si="1"/>
        <v>4217.83</v>
      </c>
      <c r="I5" s="38">
        <f t="shared" ref="I5:J5" si="2">SUM(I3:I4)</f>
        <v>2185.038</v>
      </c>
      <c r="J5" s="38">
        <f t="shared" si="2"/>
        <v>3386.31</v>
      </c>
      <c r="K5" s="38">
        <f t="shared" ref="K5:L5" si="3">SUM(K3:K4)</f>
        <v>3720.8429999999998</v>
      </c>
      <c r="L5" s="38">
        <f t="shared" si="3"/>
        <v>4272.4940000000006</v>
      </c>
      <c r="M5" s="38">
        <f t="shared" ref="M5:N5" si="4">SUM(M3:M4)</f>
        <v>5187.0660000000007</v>
      </c>
      <c r="N5" s="38">
        <f t="shared" si="4"/>
        <v>6972.5230000000001</v>
      </c>
      <c r="O5" s="38">
        <f t="shared" ref="O5:P5" si="5">SUM(O3:O4)</f>
        <v>6227.4530000000004</v>
      </c>
      <c r="P5" s="38">
        <f t="shared" si="5"/>
        <v>5358.4879999999994</v>
      </c>
      <c r="Q5" s="38">
        <f t="shared" ref="Q5" si="6">SUM(Q3:Q4)</f>
        <v>8053.5199999999995</v>
      </c>
      <c r="U5" s="16"/>
      <c r="V5" s="16"/>
      <c r="W5" s="16"/>
    </row>
    <row r="6" spans="2:23" ht="18" customHeight="1" x14ac:dyDescent="0.2">
      <c r="B6" s="89"/>
      <c r="C6" s="90" t="s">
        <v>23</v>
      </c>
      <c r="D6" s="12" t="s">
        <v>58</v>
      </c>
      <c r="E6" s="5">
        <v>711.12300000000005</v>
      </c>
      <c r="F6" s="5">
        <v>903.41899999999998</v>
      </c>
      <c r="G6" s="5">
        <v>858.83900000000006</v>
      </c>
      <c r="H6" s="5">
        <v>919.39200000000005</v>
      </c>
      <c r="I6" s="5">
        <v>395.10700000000003</v>
      </c>
      <c r="J6" s="5">
        <v>892.07500000000005</v>
      </c>
      <c r="K6" s="5">
        <v>995.92700000000002</v>
      </c>
      <c r="L6" s="5">
        <v>1241.529</v>
      </c>
      <c r="M6" s="5">
        <v>1389.1120000000001</v>
      </c>
      <c r="N6" s="5">
        <v>1697.5650000000001</v>
      </c>
      <c r="O6" s="5">
        <v>1422.3140000000001</v>
      </c>
      <c r="P6" s="5">
        <v>1178.5519999999999</v>
      </c>
      <c r="Q6" s="5">
        <v>1982.83</v>
      </c>
      <c r="U6" s="16"/>
      <c r="V6" s="16"/>
      <c r="W6" s="16"/>
    </row>
    <row r="7" spans="2:23" ht="18" customHeight="1" x14ac:dyDescent="0.2">
      <c r="B7" s="89"/>
      <c r="C7" s="90"/>
      <c r="D7" s="6" t="s">
        <v>16</v>
      </c>
      <c r="E7" s="5">
        <v>223.72300000000001</v>
      </c>
      <c r="F7" s="5">
        <v>178.53399999999999</v>
      </c>
      <c r="G7" s="5">
        <v>250.38300000000001</v>
      </c>
      <c r="H7" s="5">
        <v>367.46499999999997</v>
      </c>
      <c r="I7" s="5">
        <v>354.83199999999999</v>
      </c>
      <c r="J7" s="5">
        <v>479.22500000000002</v>
      </c>
      <c r="K7" s="5">
        <v>442.113</v>
      </c>
      <c r="L7" s="5">
        <v>301.43200000000002</v>
      </c>
      <c r="M7" s="5">
        <v>363.69299999999998</v>
      </c>
      <c r="N7" s="5">
        <v>669.33399999999995</v>
      </c>
      <c r="O7" s="5">
        <v>367.34899999999999</v>
      </c>
      <c r="P7" s="5">
        <v>333.73599999999999</v>
      </c>
      <c r="Q7" s="5">
        <v>594.63300000000004</v>
      </c>
    </row>
    <row r="8" spans="2:23" ht="18" customHeight="1" x14ac:dyDescent="0.2">
      <c r="B8" s="90"/>
      <c r="C8" s="90"/>
      <c r="D8" s="40" t="s">
        <v>17</v>
      </c>
      <c r="E8" s="41">
        <f>SUM(E6:E7)</f>
        <v>934.846</v>
      </c>
      <c r="F8" s="41">
        <f t="shared" ref="F8" si="7">SUM(F6:F7)</f>
        <v>1081.953</v>
      </c>
      <c r="G8" s="41">
        <f t="shared" ref="G8:H8" si="8">SUM(G6:G7)</f>
        <v>1109.222</v>
      </c>
      <c r="H8" s="41">
        <f t="shared" si="8"/>
        <v>1286.857</v>
      </c>
      <c r="I8" s="41">
        <f t="shared" ref="I8:J8" si="9">SUM(I6:I7)</f>
        <v>749.93900000000008</v>
      </c>
      <c r="J8" s="41">
        <f t="shared" si="9"/>
        <v>1371.3000000000002</v>
      </c>
      <c r="K8" s="41">
        <f t="shared" ref="K8:L8" si="10">SUM(K6:K7)</f>
        <v>1438.04</v>
      </c>
      <c r="L8" s="41">
        <f t="shared" si="10"/>
        <v>1542.961</v>
      </c>
      <c r="M8" s="41">
        <f t="shared" ref="M8:N8" si="11">SUM(M6:M7)</f>
        <v>1752.8050000000001</v>
      </c>
      <c r="N8" s="41">
        <f t="shared" si="11"/>
        <v>2366.8989999999999</v>
      </c>
      <c r="O8" s="41">
        <f t="shared" ref="O8:P8" si="12">SUM(O6:O7)</f>
        <v>1789.663</v>
      </c>
      <c r="P8" s="41">
        <f t="shared" si="12"/>
        <v>1512.288</v>
      </c>
      <c r="Q8" s="41">
        <f t="shared" ref="Q8" si="13">SUM(Q6:Q7)</f>
        <v>2577.4629999999997</v>
      </c>
    </row>
    <row r="9" spans="2:23" ht="14.1" customHeight="1" x14ac:dyDescent="0.2">
      <c r="B9" s="66" t="s">
        <v>42</v>
      </c>
    </row>
    <row r="10" spans="2:23" ht="14.1" customHeight="1" x14ac:dyDescent="0.2">
      <c r="B10" s="67"/>
    </row>
    <row r="11" spans="2:23" x14ac:dyDescent="0.2">
      <c r="C11" s="20"/>
      <c r="D11" s="20"/>
      <c r="P11" s="19" t="s">
        <v>25</v>
      </c>
    </row>
    <row r="12" spans="2:23" x14ac:dyDescent="0.2">
      <c r="C12" s="20"/>
      <c r="D12" s="20"/>
    </row>
    <row r="13" spans="2:23" x14ac:dyDescent="0.2">
      <c r="C13" s="20"/>
      <c r="D13" s="20"/>
      <c r="M13" s="16"/>
      <c r="N13" s="16"/>
      <c r="P13" s="5"/>
      <c r="Q13" s="5"/>
    </row>
    <row r="14" spans="2:23" x14ac:dyDescent="0.2">
      <c r="C14" s="20"/>
      <c r="D14" s="20"/>
      <c r="M14" s="16"/>
      <c r="N14" s="16"/>
      <c r="O14" s="16"/>
      <c r="P14" s="5"/>
      <c r="Q14" s="5"/>
    </row>
    <row r="15" spans="2:23" x14ac:dyDescent="0.2">
      <c r="C15" s="20"/>
      <c r="D15" s="20"/>
      <c r="O15" s="16"/>
      <c r="P15" s="16"/>
    </row>
    <row r="16" spans="2:23" x14ac:dyDescent="0.2">
      <c r="C16" s="20"/>
      <c r="D16" s="20"/>
    </row>
    <row r="17" spans="3:15" x14ac:dyDescent="0.2">
      <c r="C17" s="20"/>
      <c r="D17" s="20"/>
    </row>
    <row r="18" spans="3:15" x14ac:dyDescent="0.2">
      <c r="D18" s="20"/>
    </row>
    <row r="19" spans="3:15" x14ac:dyDescent="0.2">
      <c r="D19" s="20"/>
    </row>
    <row r="20" spans="3:15" x14ac:dyDescent="0.2">
      <c r="D20" s="21"/>
      <c r="N20" s="16"/>
      <c r="O20" s="16"/>
    </row>
    <row r="21" spans="3:15" x14ac:dyDescent="0.2">
      <c r="N21" s="16"/>
      <c r="O21" s="16"/>
    </row>
    <row r="22" spans="3:15" x14ac:dyDescent="0.2">
      <c r="N22" s="16"/>
      <c r="O22" s="16"/>
    </row>
    <row r="23" spans="3:15" x14ac:dyDescent="0.2">
      <c r="N23" s="16"/>
      <c r="O23" s="16"/>
    </row>
    <row r="24" spans="3:15" x14ac:dyDescent="0.2">
      <c r="N24" s="16"/>
      <c r="O24" s="16"/>
    </row>
    <row r="25" spans="3:15" x14ac:dyDescent="0.2">
      <c r="N25" s="16"/>
      <c r="O25" s="16"/>
    </row>
    <row r="26" spans="3:15" x14ac:dyDescent="0.2">
      <c r="N26" s="16"/>
      <c r="O26" s="16"/>
    </row>
    <row r="27" spans="3:15" x14ac:dyDescent="0.2">
      <c r="N27" s="16"/>
      <c r="O27" s="16"/>
    </row>
    <row r="28" spans="3:15" x14ac:dyDescent="0.2">
      <c r="N28" s="16"/>
      <c r="O28" s="16"/>
    </row>
    <row r="29" spans="3:15" x14ac:dyDescent="0.2">
      <c r="N29" s="16"/>
      <c r="O29" s="16"/>
    </row>
    <row r="30" spans="3:15" x14ac:dyDescent="0.2">
      <c r="N30" s="16"/>
      <c r="O30" s="16"/>
    </row>
  </sheetData>
  <mergeCells count="3">
    <mergeCell ref="B3:B8"/>
    <mergeCell ref="C3:C5"/>
    <mergeCell ref="C6:C8"/>
  </mergeCells>
  <phoneticPr fontId="2" type="noConversion"/>
  <hyperlinks>
    <hyperlink ref="P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E5:H5 I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5"/>
  <sheetViews>
    <sheetView showGridLines="0" zoomScaleNormal="100" workbookViewId="0"/>
  </sheetViews>
  <sheetFormatPr defaultRowHeight="12.75" x14ac:dyDescent="0.2"/>
  <cols>
    <col min="1" max="1" width="2.42578125" style="1" customWidth="1"/>
    <col min="2" max="2" width="21.140625" style="1" customWidth="1"/>
    <col min="3" max="4" width="12.7109375" style="1" customWidth="1"/>
    <col min="5" max="5" width="7.42578125" style="1" customWidth="1"/>
    <col min="6" max="6" width="21.42578125" style="1" customWidth="1"/>
    <col min="7" max="7" width="13.5703125" style="1" customWidth="1"/>
    <col min="8" max="8" width="12.140625" style="1" customWidth="1"/>
    <col min="9" max="9" width="10.7109375" style="1" bestFit="1" customWidth="1"/>
    <col min="10" max="17" width="9.140625" style="1"/>
    <col min="18" max="19" width="11.85546875" style="1" bestFit="1" customWidth="1"/>
    <col min="20" max="16384" width="9.140625" style="1"/>
  </cols>
  <sheetData>
    <row r="1" spans="2:19" ht="30" customHeight="1" x14ac:dyDescent="0.2">
      <c r="B1" s="22" t="s">
        <v>43</v>
      </c>
      <c r="F1" s="2"/>
    </row>
    <row r="2" spans="2:19" ht="21.95" customHeight="1" x14ac:dyDescent="0.2">
      <c r="B2" s="22">
        <v>2021</v>
      </c>
      <c r="F2" s="22">
        <v>2022</v>
      </c>
    </row>
    <row r="3" spans="2:19" ht="29.25" customHeight="1" x14ac:dyDescent="0.2">
      <c r="B3" s="11"/>
      <c r="C3" s="23" t="s">
        <v>55</v>
      </c>
      <c r="D3" s="23" t="s">
        <v>26</v>
      </c>
      <c r="E3" s="24"/>
      <c r="F3" s="11"/>
      <c r="G3" s="23" t="s">
        <v>55</v>
      </c>
      <c r="H3" s="23" t="s">
        <v>26</v>
      </c>
      <c r="K3" s="4"/>
    </row>
    <row r="4" spans="2:19" ht="15" customHeight="1" x14ac:dyDescent="0.2">
      <c r="B4" s="85" t="s">
        <v>18</v>
      </c>
      <c r="C4" s="5">
        <v>3867.6559999999999</v>
      </c>
      <c r="D4" s="5">
        <v>1025.3989999999999</v>
      </c>
      <c r="F4" s="85" t="s">
        <v>18</v>
      </c>
      <c r="G4" s="5">
        <v>6266.192</v>
      </c>
      <c r="H4" s="5">
        <v>1755.345</v>
      </c>
      <c r="K4" s="4"/>
      <c r="L4" s="4"/>
    </row>
    <row r="5" spans="2:19" ht="15" customHeight="1" x14ac:dyDescent="0.2">
      <c r="B5" s="86" t="s">
        <v>34</v>
      </c>
      <c r="C5" s="44">
        <v>1092.5329999999999</v>
      </c>
      <c r="D5" s="44">
        <v>281.35500000000002</v>
      </c>
      <c r="F5" s="86" t="s">
        <v>34</v>
      </c>
      <c r="G5" s="44">
        <v>1187.1890000000001</v>
      </c>
      <c r="H5" s="44">
        <v>481.90499999999997</v>
      </c>
      <c r="K5" s="4"/>
      <c r="N5" s="4"/>
      <c r="O5" s="4"/>
    </row>
    <row r="6" spans="2:19" ht="15" customHeight="1" x14ac:dyDescent="0.2">
      <c r="B6" s="85" t="s">
        <v>19</v>
      </c>
      <c r="C6" s="5">
        <v>150.928</v>
      </c>
      <c r="D6" s="5">
        <v>73.242999999999995</v>
      </c>
      <c r="F6" s="85" t="s">
        <v>19</v>
      </c>
      <c r="G6" s="5">
        <v>229.965</v>
      </c>
      <c r="H6" s="5">
        <v>101.706</v>
      </c>
      <c r="K6" s="4"/>
      <c r="L6" s="4"/>
      <c r="N6" s="4"/>
      <c r="O6" s="4"/>
    </row>
    <row r="7" spans="2:19" ht="15" customHeight="1" x14ac:dyDescent="0.2">
      <c r="B7" s="86" t="s">
        <v>35</v>
      </c>
      <c r="C7" s="44">
        <v>85.364999999999995</v>
      </c>
      <c r="D7" s="44">
        <v>39.600999999999999</v>
      </c>
      <c r="F7" s="86" t="s">
        <v>35</v>
      </c>
      <c r="G7" s="44">
        <v>79.421999999999997</v>
      </c>
      <c r="H7" s="44">
        <v>50.847999999999999</v>
      </c>
      <c r="N7" s="4"/>
      <c r="O7" s="4"/>
    </row>
    <row r="8" spans="2:19" ht="15" customHeight="1" x14ac:dyDescent="0.2">
      <c r="B8" s="85" t="s">
        <v>51</v>
      </c>
      <c r="C8" s="5">
        <v>39.863999999999997</v>
      </c>
      <c r="D8" s="5">
        <v>30.062000000000001</v>
      </c>
      <c r="F8" s="85" t="s">
        <v>66</v>
      </c>
      <c r="G8" s="5">
        <v>21.292000000000002</v>
      </c>
      <c r="H8" s="5">
        <v>49.34</v>
      </c>
      <c r="N8" s="4"/>
      <c r="O8" s="4"/>
    </row>
    <row r="9" spans="2:19" ht="15" customHeight="1" x14ac:dyDescent="0.2">
      <c r="B9" s="86" t="s">
        <v>59</v>
      </c>
      <c r="C9" s="44">
        <v>46.091999999999999</v>
      </c>
      <c r="D9" s="44">
        <v>28.565999999999999</v>
      </c>
      <c r="F9" s="86" t="s">
        <v>67</v>
      </c>
      <c r="G9" s="44">
        <v>122.233</v>
      </c>
      <c r="H9" s="44">
        <v>35.441000000000003</v>
      </c>
      <c r="L9" s="4"/>
      <c r="N9" s="4"/>
      <c r="O9" s="4"/>
    </row>
    <row r="10" spans="2:19" ht="15" customHeight="1" x14ac:dyDescent="0.2">
      <c r="B10" s="85" t="s">
        <v>44</v>
      </c>
      <c r="C10" s="5">
        <v>52.545999999999999</v>
      </c>
      <c r="D10" s="5">
        <v>19.817</v>
      </c>
      <c r="F10" s="85" t="s">
        <v>59</v>
      </c>
      <c r="G10" s="5">
        <v>51.926000000000002</v>
      </c>
      <c r="H10" s="5">
        <v>32.524000000000001</v>
      </c>
      <c r="N10" s="4"/>
      <c r="O10" s="4"/>
    </row>
    <row r="11" spans="2:19" ht="15" customHeight="1" x14ac:dyDescent="0.2">
      <c r="B11" s="86" t="s">
        <v>62</v>
      </c>
      <c r="C11" s="44">
        <v>12.72</v>
      </c>
      <c r="D11" s="44">
        <v>7.1970000000000001</v>
      </c>
      <c r="F11" s="86" t="s">
        <v>51</v>
      </c>
      <c r="G11" s="44">
        <v>47.795999999999999</v>
      </c>
      <c r="H11" s="44">
        <v>31.283999999999999</v>
      </c>
      <c r="I11" s="16"/>
      <c r="K11" s="4"/>
      <c r="N11" s="4"/>
      <c r="O11" s="4"/>
    </row>
    <row r="12" spans="2:19" ht="15" customHeight="1" x14ac:dyDescent="0.2">
      <c r="B12" s="85" t="s">
        <v>36</v>
      </c>
      <c r="C12" s="5">
        <f>C13-SUM(C4:C11)</f>
        <v>10.783999999999651</v>
      </c>
      <c r="D12" s="5">
        <f>D13-SUM(D4:D11)</f>
        <v>7.0480000000000018</v>
      </c>
      <c r="F12" s="85" t="s">
        <v>36</v>
      </c>
      <c r="G12" s="5">
        <f>G13-SUM(G4:G11)</f>
        <v>47.505000000001019</v>
      </c>
      <c r="H12" s="5">
        <f>H13-SUM(H4:H11)</f>
        <v>39.069999999999709</v>
      </c>
      <c r="I12" s="16"/>
      <c r="K12" s="4"/>
      <c r="L12" s="4"/>
      <c r="N12" s="4"/>
      <c r="O12" s="4"/>
    </row>
    <row r="13" spans="2:19" ht="19.5" customHeight="1" x14ac:dyDescent="0.2">
      <c r="B13" s="87" t="s">
        <v>20</v>
      </c>
      <c r="C13" s="73">
        <v>5358.4879999999994</v>
      </c>
      <c r="D13" s="73">
        <v>1512.2879999999998</v>
      </c>
      <c r="F13" s="87" t="s">
        <v>20</v>
      </c>
      <c r="G13" s="73">
        <v>8053.5200000000023</v>
      </c>
      <c r="H13" s="73">
        <v>2577.4629999999997</v>
      </c>
      <c r="K13" s="4"/>
      <c r="L13" s="4"/>
      <c r="N13" s="4"/>
      <c r="O13" s="4"/>
    </row>
    <row r="14" spans="2:19" ht="24.75" customHeight="1" x14ac:dyDescent="0.2">
      <c r="G14" s="4"/>
      <c r="I14" s="5"/>
      <c r="J14" s="5"/>
      <c r="K14" s="4"/>
      <c r="L14" s="4"/>
      <c r="N14" s="4"/>
      <c r="O14" s="4"/>
      <c r="R14" s="84"/>
      <c r="S14" s="84"/>
    </row>
    <row r="15" spans="2:19" ht="30" customHeight="1" x14ac:dyDescent="0.2">
      <c r="B15" s="22" t="s">
        <v>53</v>
      </c>
      <c r="F15" s="2"/>
      <c r="H15" s="81"/>
      <c r="I15" s="5"/>
      <c r="J15" s="5"/>
      <c r="N15" s="4"/>
      <c r="O15" s="4"/>
      <c r="R15" s="84"/>
      <c r="S15" s="84"/>
    </row>
    <row r="16" spans="2:19" ht="21.95" customHeight="1" x14ac:dyDescent="0.2">
      <c r="B16" s="22">
        <v>2021</v>
      </c>
      <c r="F16" s="22">
        <v>2022</v>
      </c>
      <c r="I16" s="5"/>
      <c r="J16" s="5"/>
      <c r="K16" s="4"/>
      <c r="L16" s="4"/>
      <c r="N16" s="4"/>
      <c r="O16" s="4"/>
      <c r="R16" s="84"/>
      <c r="S16" s="84"/>
    </row>
    <row r="17" spans="2:19" ht="30" customHeight="1" x14ac:dyDescent="0.2">
      <c r="B17" s="11"/>
      <c r="C17" s="23" t="s">
        <v>55</v>
      </c>
      <c r="D17" s="23" t="s">
        <v>26</v>
      </c>
      <c r="E17" s="24"/>
      <c r="F17" s="11"/>
      <c r="G17" s="23" t="s">
        <v>55</v>
      </c>
      <c r="H17" s="23" t="s">
        <v>26</v>
      </c>
      <c r="I17" s="5"/>
      <c r="J17" s="5"/>
      <c r="L17" s="4"/>
      <c r="N17" s="4"/>
      <c r="O17" s="4"/>
      <c r="R17" s="84"/>
      <c r="S17" s="84"/>
    </row>
    <row r="18" spans="2:19" ht="15" customHeight="1" x14ac:dyDescent="0.2">
      <c r="B18" s="85" t="s">
        <v>18</v>
      </c>
      <c r="C18" s="5">
        <v>58958.353999999999</v>
      </c>
      <c r="D18" s="5">
        <v>19478.976999999999</v>
      </c>
      <c r="F18" s="85" t="s">
        <v>18</v>
      </c>
      <c r="G18" s="5">
        <v>65661.853000000003</v>
      </c>
      <c r="H18" s="5">
        <v>25939.457999999999</v>
      </c>
      <c r="I18" s="16"/>
      <c r="J18" s="16"/>
      <c r="K18" s="4"/>
      <c r="N18" s="4"/>
      <c r="O18" s="4"/>
    </row>
    <row r="19" spans="2:19" ht="15" customHeight="1" x14ac:dyDescent="0.2">
      <c r="B19" s="86" t="s">
        <v>19</v>
      </c>
      <c r="C19" s="44">
        <v>12271.86</v>
      </c>
      <c r="D19" s="44">
        <v>2979.3649999999998</v>
      </c>
      <c r="F19" s="86" t="s">
        <v>19</v>
      </c>
      <c r="G19" s="44">
        <v>16810.626</v>
      </c>
      <c r="H19" s="44">
        <v>4234.857</v>
      </c>
      <c r="I19" s="16"/>
      <c r="J19" s="16"/>
      <c r="N19" s="4"/>
      <c r="O19" s="4"/>
    </row>
    <row r="20" spans="2:19" ht="15" customHeight="1" x14ac:dyDescent="0.2">
      <c r="B20" s="85" t="s">
        <v>51</v>
      </c>
      <c r="C20" s="5">
        <v>1666.6849999999999</v>
      </c>
      <c r="D20" s="5">
        <v>918.24699999999996</v>
      </c>
      <c r="F20" s="85" t="s">
        <v>52</v>
      </c>
      <c r="G20" s="5">
        <v>2238.9470000000001</v>
      </c>
      <c r="H20" s="5">
        <v>1370.925</v>
      </c>
      <c r="I20" s="16"/>
      <c r="K20" s="4"/>
      <c r="L20" s="4"/>
      <c r="N20" s="4"/>
      <c r="O20" s="4"/>
    </row>
    <row r="21" spans="2:19" ht="15" customHeight="1" x14ac:dyDescent="0.2">
      <c r="B21" s="86" t="s">
        <v>52</v>
      </c>
      <c r="C21" s="44">
        <v>1988.3489999999999</v>
      </c>
      <c r="D21" s="44">
        <v>880.13800000000003</v>
      </c>
      <c r="F21" s="86" t="s">
        <v>51</v>
      </c>
      <c r="G21" s="44">
        <v>1141.56</v>
      </c>
      <c r="H21" s="44">
        <v>717.83900000000006</v>
      </c>
      <c r="I21" s="16"/>
      <c r="K21" s="4"/>
      <c r="N21" s="4"/>
      <c r="O21" s="4"/>
    </row>
    <row r="22" spans="2:19" ht="15" customHeight="1" x14ac:dyDescent="0.2">
      <c r="B22" s="85" t="s">
        <v>36</v>
      </c>
      <c r="C22" s="5">
        <f>C23-SUM(C18:C21)</f>
        <v>117.68799999999464</v>
      </c>
      <c r="D22" s="5">
        <f>D23-SUM(D18:D21)</f>
        <v>64.408000000003085</v>
      </c>
      <c r="F22" s="85" t="s">
        <v>36</v>
      </c>
      <c r="G22" s="5">
        <f>G23-SUM(G18:G21)</f>
        <v>164.92899999998917</v>
      </c>
      <c r="H22" s="5">
        <f>H23-SUM(H18:H21)</f>
        <v>109.19799999999668</v>
      </c>
      <c r="I22" s="16"/>
      <c r="K22" s="4"/>
      <c r="N22" s="4"/>
      <c r="O22" s="4"/>
    </row>
    <row r="23" spans="2:19" ht="19.5" customHeight="1" x14ac:dyDescent="0.2">
      <c r="B23" s="87" t="s">
        <v>20</v>
      </c>
      <c r="C23" s="73">
        <v>75002.936000000002</v>
      </c>
      <c r="D23" s="73">
        <v>24321.134999999998</v>
      </c>
      <c r="F23" s="87" t="s">
        <v>20</v>
      </c>
      <c r="G23" s="73">
        <v>86017.914999999994</v>
      </c>
      <c r="H23" s="73">
        <v>32372.276999999995</v>
      </c>
      <c r="I23" s="16"/>
      <c r="N23" s="4"/>
      <c r="O23" s="4"/>
    </row>
    <row r="24" spans="2:19" x14ac:dyDescent="0.2">
      <c r="I24" s="16"/>
      <c r="J24" s="16"/>
      <c r="K24" s="4"/>
      <c r="N24" s="4"/>
      <c r="O24" s="4"/>
    </row>
    <row r="25" spans="2:19" x14ac:dyDescent="0.2">
      <c r="B25" s="1" t="s">
        <v>42</v>
      </c>
      <c r="H25" s="25" t="s">
        <v>25</v>
      </c>
      <c r="I25" s="16"/>
      <c r="J25" s="16"/>
      <c r="N25" s="4"/>
      <c r="O25" s="4"/>
    </row>
    <row r="26" spans="2:19" x14ac:dyDescent="0.2">
      <c r="I26" s="16"/>
      <c r="J26" s="16"/>
      <c r="N26" s="4"/>
      <c r="O26" s="4"/>
    </row>
    <row r="27" spans="2:19" x14ac:dyDescent="0.2">
      <c r="I27" s="16"/>
      <c r="J27" s="16"/>
      <c r="K27" s="4"/>
      <c r="N27" s="4"/>
      <c r="O27" s="4"/>
    </row>
    <row r="28" spans="2:19" x14ac:dyDescent="0.2">
      <c r="I28" s="16"/>
      <c r="K28" s="4"/>
    </row>
    <row r="29" spans="2:19" x14ac:dyDescent="0.2">
      <c r="I29" s="16"/>
      <c r="N29" s="4"/>
      <c r="O29" s="4"/>
    </row>
    <row r="30" spans="2:19" x14ac:dyDescent="0.2">
      <c r="C30" s="16"/>
      <c r="I30" s="16"/>
      <c r="L30" s="4"/>
    </row>
    <row r="31" spans="2:19" x14ac:dyDescent="0.2">
      <c r="I31" s="16"/>
      <c r="L31" s="4"/>
    </row>
    <row r="32" spans="2:19" x14ac:dyDescent="0.2">
      <c r="I32" s="16"/>
    </row>
    <row r="33" spans="4:12" x14ac:dyDescent="0.2">
      <c r="I33" s="16"/>
    </row>
    <row r="34" spans="4:12" x14ac:dyDescent="0.2">
      <c r="I34" s="16"/>
      <c r="L34" s="4"/>
    </row>
    <row r="35" spans="4:12" x14ac:dyDescent="0.2">
      <c r="I35" s="16"/>
      <c r="J35" s="16"/>
      <c r="L35" s="4"/>
    </row>
    <row r="36" spans="4:12" x14ac:dyDescent="0.2">
      <c r="I36" s="16"/>
      <c r="J36" s="16"/>
    </row>
    <row r="37" spans="4:12" x14ac:dyDescent="0.2">
      <c r="D37" s="16"/>
      <c r="I37" s="16"/>
    </row>
    <row r="38" spans="4:12" x14ac:dyDescent="0.2">
      <c r="I38" s="16"/>
    </row>
    <row r="39" spans="4:12" x14ac:dyDescent="0.2">
      <c r="I39" s="16"/>
      <c r="J39" s="16"/>
    </row>
    <row r="40" spans="4:12" x14ac:dyDescent="0.2">
      <c r="I40" s="16"/>
      <c r="J40" s="16"/>
    </row>
    <row r="45" spans="4:12" x14ac:dyDescent="0.2">
      <c r="G45" s="16"/>
      <c r="H45" s="16"/>
    </row>
    <row r="48" spans="4:12" x14ac:dyDescent="0.2">
      <c r="I48" s="4"/>
    </row>
    <row r="59" spans="7:8" x14ac:dyDescent="0.2">
      <c r="G59" s="4"/>
      <c r="H59" s="4"/>
    </row>
    <row r="60" spans="7:8" x14ac:dyDescent="0.2">
      <c r="G60" s="4"/>
      <c r="H60" s="4"/>
    </row>
    <row r="61" spans="7:8" x14ac:dyDescent="0.2">
      <c r="G61" s="4"/>
      <c r="H61" s="4"/>
    </row>
    <row r="62" spans="7:8" x14ac:dyDescent="0.2">
      <c r="G62" s="4"/>
      <c r="H62" s="4"/>
    </row>
    <row r="63" spans="7:8" x14ac:dyDescent="0.2">
      <c r="G63" s="4"/>
      <c r="H63" s="4"/>
    </row>
    <row r="64" spans="7:8" x14ac:dyDescent="0.2">
      <c r="G64" s="4"/>
      <c r="H64" s="4"/>
    </row>
    <row r="65" spans="7:8" x14ac:dyDescent="0.2">
      <c r="G65" s="4"/>
      <c r="H65" s="4"/>
    </row>
    <row r="66" spans="7:8" x14ac:dyDescent="0.2">
      <c r="G66" s="4"/>
      <c r="H66" s="4"/>
    </row>
    <row r="67" spans="7:8" x14ac:dyDescent="0.2">
      <c r="G67" s="4"/>
      <c r="H67" s="4"/>
    </row>
    <row r="68" spans="7:8" x14ac:dyDescent="0.2">
      <c r="G68" s="4"/>
      <c r="H68" s="4"/>
    </row>
    <row r="69" spans="7:8" x14ac:dyDescent="0.2">
      <c r="G69" s="4"/>
      <c r="H69" s="4"/>
    </row>
    <row r="70" spans="7:8" x14ac:dyDescent="0.2">
      <c r="G70" s="4"/>
      <c r="H70" s="4"/>
    </row>
    <row r="112" spans="7:8" x14ac:dyDescent="0.2">
      <c r="G112" s="3"/>
      <c r="H112" s="3"/>
    </row>
    <row r="113" spans="7:8" x14ac:dyDescent="0.2">
      <c r="G113" s="3"/>
      <c r="H113" s="3"/>
    </row>
    <row r="114" spans="7:8" x14ac:dyDescent="0.2">
      <c r="G114" s="3"/>
      <c r="H114" s="3"/>
    </row>
    <row r="115" spans="7:8" x14ac:dyDescent="0.2">
      <c r="G115" s="3"/>
      <c r="H115" s="3"/>
    </row>
    <row r="116" spans="7:8" x14ac:dyDescent="0.2">
      <c r="G116" s="3"/>
      <c r="H116" s="3"/>
    </row>
    <row r="117" spans="7:8" x14ac:dyDescent="0.2">
      <c r="G117" s="3"/>
      <c r="H117" s="3"/>
    </row>
    <row r="118" spans="7:8" x14ac:dyDescent="0.2">
      <c r="G118" s="3"/>
      <c r="H118" s="3"/>
    </row>
    <row r="119" spans="7:8" x14ac:dyDescent="0.2">
      <c r="G119" s="3"/>
      <c r="H119" s="3"/>
    </row>
    <row r="120" spans="7:8" x14ac:dyDescent="0.2">
      <c r="G120" s="3"/>
      <c r="H120" s="3"/>
    </row>
    <row r="121" spans="7:8" x14ac:dyDescent="0.2">
      <c r="G121" s="3"/>
      <c r="H121" s="3"/>
    </row>
    <row r="122" spans="7:8" x14ac:dyDescent="0.2">
      <c r="G122" s="3"/>
      <c r="H122" s="3"/>
    </row>
    <row r="123" spans="7:8" x14ac:dyDescent="0.2">
      <c r="G123" s="3"/>
      <c r="H123" s="3"/>
    </row>
    <row r="124" spans="7:8" x14ac:dyDescent="0.2">
      <c r="G124" s="3"/>
      <c r="H124" s="3"/>
    </row>
    <row r="125" spans="7:8" x14ac:dyDescent="0.2">
      <c r="G125" s="3"/>
      <c r="H125" s="3"/>
    </row>
    <row r="126" spans="7:8" x14ac:dyDescent="0.2">
      <c r="G126" s="3"/>
      <c r="H126" s="3"/>
    </row>
    <row r="127" spans="7:8" x14ac:dyDescent="0.2">
      <c r="G127" s="3"/>
      <c r="H127" s="3"/>
    </row>
    <row r="128" spans="7:8" x14ac:dyDescent="0.2">
      <c r="G128" s="3"/>
      <c r="H128" s="3"/>
    </row>
    <row r="129" spans="7:8" x14ac:dyDescent="0.2">
      <c r="G129" s="3"/>
      <c r="H129" s="3"/>
    </row>
    <row r="130" spans="7:8" x14ac:dyDescent="0.2">
      <c r="G130" s="3"/>
      <c r="H130" s="3"/>
    </row>
    <row r="131" spans="7:8" x14ac:dyDescent="0.2">
      <c r="G131" s="3"/>
      <c r="H131" s="3"/>
    </row>
    <row r="132" spans="7:8" x14ac:dyDescent="0.2">
      <c r="G132" s="3"/>
      <c r="H132" s="3"/>
    </row>
    <row r="133" spans="7:8" x14ac:dyDescent="0.2">
      <c r="G133" s="3"/>
      <c r="H133" s="3"/>
    </row>
    <row r="134" spans="7:8" x14ac:dyDescent="0.2">
      <c r="G134" s="3"/>
      <c r="H134" s="3"/>
    </row>
    <row r="135" spans="7:8" x14ac:dyDescent="0.2">
      <c r="G135" s="3"/>
      <c r="H135" s="3"/>
    </row>
    <row r="136" spans="7:8" x14ac:dyDescent="0.2">
      <c r="G136" s="3"/>
      <c r="H136" s="3"/>
    </row>
    <row r="137" spans="7:8" x14ac:dyDescent="0.2">
      <c r="G137" s="3"/>
      <c r="H137" s="3"/>
    </row>
    <row r="138" spans="7:8" x14ac:dyDescent="0.2">
      <c r="G138" s="3"/>
      <c r="H138" s="3"/>
    </row>
    <row r="139" spans="7:8" x14ac:dyDescent="0.2">
      <c r="G139" s="3"/>
      <c r="H139" s="3"/>
    </row>
    <row r="140" spans="7:8" x14ac:dyDescent="0.2">
      <c r="G140" s="3"/>
      <c r="H140" s="3"/>
    </row>
    <row r="141" spans="7:8" x14ac:dyDescent="0.2">
      <c r="G141" s="3"/>
      <c r="H141" s="3"/>
    </row>
    <row r="142" spans="7:8" x14ac:dyDescent="0.2">
      <c r="G142" s="3"/>
      <c r="H142" s="3"/>
    </row>
    <row r="143" spans="7:8" x14ac:dyDescent="0.2">
      <c r="G143" s="3"/>
      <c r="H143" s="3"/>
    </row>
    <row r="144" spans="7:8" x14ac:dyDescent="0.2">
      <c r="G144" s="3"/>
      <c r="H144" s="3"/>
    </row>
    <row r="145" spans="7:8" x14ac:dyDescent="0.2">
      <c r="G145" s="3"/>
      <c r="H145" s="3"/>
    </row>
    <row r="146" spans="7:8" x14ac:dyDescent="0.2">
      <c r="G146" s="3"/>
      <c r="H146" s="3"/>
    </row>
    <row r="147" spans="7:8" x14ac:dyDescent="0.2">
      <c r="G147" s="3"/>
      <c r="H147" s="3"/>
    </row>
    <row r="148" spans="7:8" x14ac:dyDescent="0.2">
      <c r="G148" s="3"/>
      <c r="H148" s="3"/>
    </row>
    <row r="149" spans="7:8" x14ac:dyDescent="0.2">
      <c r="G149" s="3"/>
      <c r="H149" s="3"/>
    </row>
    <row r="150" spans="7:8" x14ac:dyDescent="0.2">
      <c r="G150" s="3"/>
      <c r="H150" s="3"/>
    </row>
    <row r="151" spans="7:8" x14ac:dyDescent="0.2">
      <c r="G151" s="3"/>
      <c r="H151" s="3"/>
    </row>
    <row r="152" spans="7:8" x14ac:dyDescent="0.2">
      <c r="G152" s="3"/>
      <c r="H152" s="3"/>
    </row>
    <row r="153" spans="7:8" x14ac:dyDescent="0.2">
      <c r="G153" s="3"/>
      <c r="H153" s="3"/>
    </row>
    <row r="154" spans="7:8" x14ac:dyDescent="0.2">
      <c r="G154" s="3"/>
      <c r="H154" s="3"/>
    </row>
    <row r="155" spans="7:8" x14ac:dyDescent="0.2">
      <c r="G155" s="3"/>
      <c r="H155" s="3"/>
    </row>
    <row r="156" spans="7:8" x14ac:dyDescent="0.2">
      <c r="G156" s="3"/>
      <c r="H156" s="3"/>
    </row>
    <row r="157" spans="7:8" x14ac:dyDescent="0.2">
      <c r="G157" s="3"/>
      <c r="H157" s="3"/>
    </row>
    <row r="158" spans="7:8" x14ac:dyDescent="0.2">
      <c r="G158" s="3"/>
      <c r="H158" s="3"/>
    </row>
    <row r="159" spans="7:8" x14ac:dyDescent="0.2">
      <c r="G159" s="3"/>
      <c r="H159" s="3"/>
    </row>
    <row r="160" spans="7:8" x14ac:dyDescent="0.2">
      <c r="G160" s="3"/>
      <c r="H160" s="3"/>
    </row>
    <row r="161" spans="7:8" x14ac:dyDescent="0.2">
      <c r="G161" s="3"/>
      <c r="H161" s="3"/>
    </row>
    <row r="162" spans="7:8" x14ac:dyDescent="0.2">
      <c r="G162" s="3"/>
      <c r="H162" s="3"/>
    </row>
    <row r="163" spans="7:8" x14ac:dyDescent="0.2">
      <c r="G163" s="3"/>
      <c r="H163" s="3"/>
    </row>
    <row r="164" spans="7:8" x14ac:dyDescent="0.2">
      <c r="G164" s="3"/>
      <c r="H164" s="3"/>
    </row>
    <row r="165" spans="7:8" x14ac:dyDescent="0.2">
      <c r="G165" s="3"/>
      <c r="H165" s="3"/>
    </row>
    <row r="166" spans="7:8" x14ac:dyDescent="0.2">
      <c r="G166" s="3"/>
      <c r="H166" s="3"/>
    </row>
    <row r="167" spans="7:8" x14ac:dyDescent="0.2">
      <c r="G167" s="3"/>
      <c r="H167" s="3"/>
    </row>
    <row r="168" spans="7:8" x14ac:dyDescent="0.2">
      <c r="G168" s="3"/>
      <c r="H168" s="3"/>
    </row>
    <row r="169" spans="7:8" x14ac:dyDescent="0.2">
      <c r="G169" s="3"/>
      <c r="H169" s="3"/>
    </row>
    <row r="170" spans="7:8" x14ac:dyDescent="0.2">
      <c r="G170" s="3"/>
      <c r="H170" s="3"/>
    </row>
    <row r="171" spans="7:8" x14ac:dyDescent="0.2">
      <c r="G171" s="3"/>
      <c r="H171" s="3"/>
    </row>
    <row r="172" spans="7:8" x14ac:dyDescent="0.2">
      <c r="G172" s="3"/>
      <c r="H172" s="3"/>
    </row>
    <row r="173" spans="7:8" x14ac:dyDescent="0.2">
      <c r="G173" s="3"/>
      <c r="H173" s="3"/>
    </row>
    <row r="174" spans="7:8" x14ac:dyDescent="0.2">
      <c r="G174" s="3"/>
      <c r="H174" s="3"/>
    </row>
    <row r="175" spans="7:8" x14ac:dyDescent="0.2">
      <c r="G175" s="3"/>
      <c r="H175" s="3"/>
    </row>
  </sheetData>
  <sortState ref="K5:M27">
    <sortCondition descending="1" ref="M5:M27"/>
  </sortState>
  <phoneticPr fontId="2" type="noConversion"/>
  <hyperlinks>
    <hyperlink ref="H25" location="ÍNDICE!A1" display="Voltar ao índice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showGridLines="0" zoomScaleNormal="100" workbookViewId="0"/>
  </sheetViews>
  <sheetFormatPr defaultRowHeight="12.75" x14ac:dyDescent="0.2"/>
  <cols>
    <col min="1" max="1" width="2.42578125" customWidth="1"/>
    <col min="2" max="2" width="21.5703125" customWidth="1"/>
    <col min="3" max="3" width="11.7109375" customWidth="1"/>
    <col min="4" max="16" width="12.7109375" customWidth="1"/>
  </cols>
  <sheetData>
    <row r="1" spans="2:16" ht="23.25" customHeight="1" x14ac:dyDescent="0.2">
      <c r="B1" s="28" t="s">
        <v>39</v>
      </c>
      <c r="C1" s="1"/>
      <c r="D1" s="1"/>
      <c r="E1" s="1"/>
    </row>
    <row r="2" spans="2:16" ht="21.95" customHeight="1" x14ac:dyDescent="0.2">
      <c r="B2" s="10" t="s">
        <v>10</v>
      </c>
      <c r="C2" s="10" t="s">
        <v>6</v>
      </c>
      <c r="D2" s="7" t="s">
        <v>27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</row>
    <row r="3" spans="2:16" ht="21.95" customHeight="1" x14ac:dyDescent="0.2">
      <c r="B3" s="26" t="s">
        <v>33</v>
      </c>
      <c r="C3" s="31" t="s">
        <v>21</v>
      </c>
      <c r="D3" s="52" t="s">
        <v>63</v>
      </c>
      <c r="E3" s="5">
        <v>1521</v>
      </c>
      <c r="F3" s="5">
        <v>1773</v>
      </c>
      <c r="G3" s="5">
        <v>1455</v>
      </c>
      <c r="H3" s="5">
        <v>1990</v>
      </c>
      <c r="I3" s="5">
        <v>1785</v>
      </c>
      <c r="J3" s="5">
        <v>1945</v>
      </c>
      <c r="K3" s="5">
        <v>1689</v>
      </c>
      <c r="L3" s="5">
        <v>1522</v>
      </c>
      <c r="M3" s="5">
        <v>1605</v>
      </c>
      <c r="N3" s="5">
        <v>1971</v>
      </c>
      <c r="O3" s="5">
        <v>1979</v>
      </c>
      <c r="P3" s="5">
        <v>1574</v>
      </c>
    </row>
    <row r="4" spans="2:16" ht="21.95" customHeight="1" x14ac:dyDescent="0.2">
      <c r="B4" s="45" t="s">
        <v>22</v>
      </c>
      <c r="C4" s="63" t="s">
        <v>54</v>
      </c>
      <c r="D4" s="53" t="s">
        <v>63</v>
      </c>
      <c r="E4" s="56">
        <v>38692</v>
      </c>
      <c r="F4" s="56">
        <v>48316</v>
      </c>
      <c r="G4" s="56">
        <v>41336</v>
      </c>
      <c r="H4" s="56">
        <v>57134</v>
      </c>
      <c r="I4" s="56">
        <v>59374</v>
      </c>
      <c r="J4" s="56">
        <v>69929</v>
      </c>
      <c r="K4" s="56">
        <v>64247</v>
      </c>
      <c r="L4" s="56">
        <v>53977</v>
      </c>
      <c r="M4" s="56">
        <v>62302</v>
      </c>
      <c r="N4" s="56">
        <v>70993</v>
      </c>
      <c r="O4" s="56">
        <v>66148</v>
      </c>
      <c r="P4" s="56">
        <v>59967</v>
      </c>
    </row>
    <row r="5" spans="2:16" x14ac:dyDescent="0.2">
      <c r="B5" s="27" t="s">
        <v>64</v>
      </c>
    </row>
    <row r="7" spans="2:16" x14ac:dyDescent="0.2">
      <c r="O7" s="25" t="s">
        <v>25</v>
      </c>
    </row>
    <row r="30" spans="3:3" x14ac:dyDescent="0.2">
      <c r="C30" s="55"/>
    </row>
    <row r="33" spans="13:13" x14ac:dyDescent="0.2">
      <c r="M33" t="s">
        <v>60</v>
      </c>
    </row>
  </sheetData>
  <phoneticPr fontId="2" type="noConversion"/>
  <hyperlinks>
    <hyperlink ref="O7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ignoredErrors>
    <ignoredError sqref="D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="95" zoomScaleNormal="95" workbookViewId="0"/>
  </sheetViews>
  <sheetFormatPr defaultRowHeight="12.75" x14ac:dyDescent="0.2"/>
  <cols>
    <col min="1" max="1" width="2.42578125" customWidth="1"/>
    <col min="2" max="2" width="32.140625" style="1" customWidth="1"/>
    <col min="3" max="3" width="11.7109375" style="1" customWidth="1"/>
    <col min="4" max="16" width="12.7109375" style="1" customWidth="1"/>
    <col min="17" max="16384" width="9.140625" style="1"/>
  </cols>
  <sheetData>
    <row r="1" spans="2:16" ht="25.5" customHeight="1" x14ac:dyDescent="0.2">
      <c r="B1" s="22" t="s">
        <v>40</v>
      </c>
    </row>
    <row r="2" spans="2:16" ht="23.25" customHeight="1" x14ac:dyDescent="0.2">
      <c r="B2" s="29" t="s">
        <v>10</v>
      </c>
      <c r="C2" s="29" t="s">
        <v>6</v>
      </c>
      <c r="D2" s="30">
        <v>2010</v>
      </c>
      <c r="E2" s="30">
        <v>2011</v>
      </c>
      <c r="F2" s="30">
        <v>2012</v>
      </c>
      <c r="G2" s="30">
        <v>2013</v>
      </c>
      <c r="H2" s="30">
        <v>2014</v>
      </c>
      <c r="I2" s="30">
        <v>2015</v>
      </c>
      <c r="J2" s="30">
        <v>2016</v>
      </c>
      <c r="K2" s="30">
        <v>2017</v>
      </c>
      <c r="L2" s="30">
        <v>2018</v>
      </c>
      <c r="M2" s="30">
        <v>2019</v>
      </c>
      <c r="N2" s="30">
        <v>2020</v>
      </c>
      <c r="O2" s="30">
        <v>2021</v>
      </c>
      <c r="P2" s="30">
        <v>2022</v>
      </c>
    </row>
    <row r="3" spans="2:16" ht="18" customHeight="1" x14ac:dyDescent="0.2">
      <c r="B3" s="26" t="s">
        <v>22</v>
      </c>
      <c r="C3" s="31" t="s">
        <v>54</v>
      </c>
      <c r="D3" s="51"/>
      <c r="E3" s="51">
        <v>38692</v>
      </c>
      <c r="F3" s="51">
        <v>48316</v>
      </c>
      <c r="G3" s="51">
        <v>41336</v>
      </c>
      <c r="H3" s="51">
        <v>57134</v>
      </c>
      <c r="I3" s="51">
        <v>59374</v>
      </c>
      <c r="J3" s="51">
        <v>69929</v>
      </c>
      <c r="K3" s="51">
        <v>64247</v>
      </c>
      <c r="L3" s="51">
        <v>53977</v>
      </c>
      <c r="M3" s="51">
        <v>62302</v>
      </c>
      <c r="N3" s="51">
        <v>70993</v>
      </c>
      <c r="O3" s="51">
        <v>66148</v>
      </c>
      <c r="P3" s="51">
        <v>59967</v>
      </c>
    </row>
    <row r="4" spans="2:16" ht="18" customHeight="1" x14ac:dyDescent="0.2">
      <c r="B4" s="54" t="s">
        <v>0</v>
      </c>
      <c r="C4" s="46" t="s">
        <v>54</v>
      </c>
      <c r="D4" s="44">
        <v>51658.769</v>
      </c>
      <c r="E4" s="44">
        <v>54746.836000000003</v>
      </c>
      <c r="F4" s="44">
        <v>47002.453999999998</v>
      </c>
      <c r="G4" s="44">
        <v>54110.571000000004</v>
      </c>
      <c r="H4" s="44">
        <v>50997.864000000001</v>
      </c>
      <c r="I4" s="44">
        <v>54131.63</v>
      </c>
      <c r="J4" s="44">
        <v>55210.466</v>
      </c>
      <c r="K4" s="44">
        <v>59698.449000000001</v>
      </c>
      <c r="L4" s="44">
        <v>69565.691999999995</v>
      </c>
      <c r="M4" s="44">
        <v>68218.070999999996</v>
      </c>
      <c r="N4" s="44">
        <v>76044.932000000001</v>
      </c>
      <c r="O4" s="44">
        <v>75002.936000000002</v>
      </c>
      <c r="P4" s="44">
        <v>86017.914999999994</v>
      </c>
    </row>
    <row r="5" spans="2:16" ht="18" customHeight="1" x14ac:dyDescent="0.2">
      <c r="B5" s="68" t="s">
        <v>1</v>
      </c>
      <c r="C5" s="32" t="s">
        <v>54</v>
      </c>
      <c r="D5" s="33">
        <v>2139.5819999999999</v>
      </c>
      <c r="E5" s="33">
        <v>2657.99</v>
      </c>
      <c r="F5" s="33">
        <v>3184.4679999999998</v>
      </c>
      <c r="G5" s="33">
        <v>4217.83</v>
      </c>
      <c r="H5" s="33">
        <v>2185.038</v>
      </c>
      <c r="I5" s="33">
        <v>3386.31</v>
      </c>
      <c r="J5" s="33">
        <v>3720.8429999999998</v>
      </c>
      <c r="K5" s="33">
        <v>4272.4939999999997</v>
      </c>
      <c r="L5" s="33">
        <v>5187.0659999999998</v>
      </c>
      <c r="M5" s="33">
        <v>6972.5230000000001</v>
      </c>
      <c r="N5" s="33">
        <v>6227.4530000000004</v>
      </c>
      <c r="O5" s="33">
        <v>5358.4880000000003</v>
      </c>
      <c r="P5" s="33">
        <v>8053.52</v>
      </c>
    </row>
    <row r="6" spans="2:16" ht="18" customHeight="1" x14ac:dyDescent="0.2">
      <c r="B6" s="34"/>
      <c r="C6" s="3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24" customHeight="1" x14ac:dyDescent="0.2">
      <c r="B7" s="69" t="s">
        <v>11</v>
      </c>
      <c r="C7" s="47" t="s">
        <v>9</v>
      </c>
      <c r="D7" s="48"/>
      <c r="E7" s="48">
        <f>(E5/E3)*100</f>
        <v>6.8696112891553804</v>
      </c>
      <c r="F7" s="48">
        <f>(F5/F3)*100</f>
        <v>6.5909181223611224</v>
      </c>
      <c r="G7" s="48">
        <f>(G5/G3)*100</f>
        <v>10.203769111670216</v>
      </c>
      <c r="H7" s="48">
        <f t="shared" ref="H7:J7" si="0">(H5/H3)*100</f>
        <v>3.8244092834389329</v>
      </c>
      <c r="I7" s="48">
        <f t="shared" si="0"/>
        <v>5.7033550038737495</v>
      </c>
      <c r="J7" s="48">
        <f t="shared" si="0"/>
        <v>5.3208868995695626</v>
      </c>
      <c r="K7" s="48">
        <f t="shared" ref="K7:L7" si="1">(K5/K3)*100</f>
        <v>6.6501066197643466</v>
      </c>
      <c r="L7" s="48">
        <f t="shared" si="1"/>
        <v>9.6097708283157637</v>
      </c>
      <c r="M7" s="48">
        <f t="shared" ref="M7:N7" si="2">(M5/M3)*100</f>
        <v>11.191491444897435</v>
      </c>
      <c r="N7" s="48">
        <f t="shared" si="2"/>
        <v>8.7719254010958831</v>
      </c>
      <c r="O7" s="48">
        <f t="shared" ref="O7:P7" si="3">(O5/O3)*100</f>
        <v>8.1007558807522528</v>
      </c>
      <c r="P7" s="48">
        <f t="shared" si="3"/>
        <v>13.429919789217404</v>
      </c>
    </row>
    <row r="8" spans="2:16" ht="24" customHeight="1" x14ac:dyDescent="0.2">
      <c r="B8" s="70" t="s">
        <v>12</v>
      </c>
      <c r="C8" s="36" t="s">
        <v>54</v>
      </c>
      <c r="D8" s="5"/>
      <c r="E8" s="5">
        <f>E3+E4-E5</f>
        <v>90780.846000000005</v>
      </c>
      <c r="F8" s="5">
        <f>F3+F4-F5</f>
        <v>92133.986000000004</v>
      </c>
      <c r="G8" s="5">
        <f>G3+G4-G5</f>
        <v>91228.740999999995</v>
      </c>
      <c r="H8" s="5">
        <f t="shared" ref="H8:J8" si="4">H3+H4-H5</f>
        <v>105946.826</v>
      </c>
      <c r="I8" s="5">
        <f t="shared" si="4"/>
        <v>110119.32</v>
      </c>
      <c r="J8" s="5">
        <f t="shared" si="4"/>
        <v>121418.62300000001</v>
      </c>
      <c r="K8" s="5">
        <f t="shared" ref="K8:L8" si="5">K3+K4-K5</f>
        <v>119672.95499999999</v>
      </c>
      <c r="L8" s="5">
        <f t="shared" si="5"/>
        <v>118355.62599999999</v>
      </c>
      <c r="M8" s="5">
        <f t="shared" ref="M8:N8" si="6">M3+M4-M5</f>
        <v>123547.548</v>
      </c>
      <c r="N8" s="5">
        <f t="shared" si="6"/>
        <v>140810.47899999999</v>
      </c>
      <c r="O8" s="5">
        <f t="shared" ref="O8:P8" si="7">O3+O4-O5</f>
        <v>135792.44799999997</v>
      </c>
      <c r="P8" s="5">
        <f t="shared" si="7"/>
        <v>137931.39499999999</v>
      </c>
    </row>
    <row r="9" spans="2:16" ht="24" customHeight="1" x14ac:dyDescent="0.2">
      <c r="B9" s="71" t="s">
        <v>8</v>
      </c>
      <c r="C9" s="49" t="s">
        <v>9</v>
      </c>
      <c r="D9" s="50"/>
      <c r="E9" s="50">
        <f>(E3/E8)*100</f>
        <v>42.621325648364191</v>
      </c>
      <c r="F9" s="50">
        <f>(F3/F8)*100</f>
        <v>52.441017802051896</v>
      </c>
      <c r="G9" s="50">
        <f>(G3/G8)*100</f>
        <v>45.310282205911406</v>
      </c>
      <c r="H9" s="50">
        <f t="shared" ref="H9:J9" si="8">(H3/H8)*100</f>
        <v>53.927052047788571</v>
      </c>
      <c r="I9" s="50">
        <f t="shared" si="8"/>
        <v>53.917877444212323</v>
      </c>
      <c r="J9" s="50">
        <f t="shared" si="8"/>
        <v>57.593306753281162</v>
      </c>
      <c r="K9" s="50">
        <f t="shared" ref="K9:L9" si="9">(K3/K8)*100</f>
        <v>53.685479730988519</v>
      </c>
      <c r="L9" s="50">
        <f t="shared" si="9"/>
        <v>45.605774583119526</v>
      </c>
      <c r="M9" s="50">
        <f t="shared" ref="M9:N9" si="10">(M3/M8)*100</f>
        <v>50.427548752323283</v>
      </c>
      <c r="N9" s="50">
        <f t="shared" si="10"/>
        <v>50.417412471127243</v>
      </c>
      <c r="O9" s="50">
        <f t="shared" ref="O9:P9" si="11">(O3/O8)*100</f>
        <v>48.712576416620763</v>
      </c>
      <c r="P9" s="50">
        <f t="shared" si="11"/>
        <v>43.475961364705981</v>
      </c>
    </row>
    <row r="10" spans="2:16" ht="26.1" customHeight="1" x14ac:dyDescent="0.2">
      <c r="B10" s="72" t="s">
        <v>13</v>
      </c>
      <c r="C10" s="32" t="s">
        <v>9</v>
      </c>
      <c r="D10" s="37"/>
      <c r="E10" s="37">
        <f>(E3-E5)/E8*100</f>
        <v>39.693406250036489</v>
      </c>
      <c r="F10" s="37">
        <f>(F3-F5)/F8*100</f>
        <v>48.984673256185829</v>
      </c>
      <c r="G10" s="37">
        <f>(G3-G5)/G8*100</f>
        <v>40.686925625774009</v>
      </c>
      <c r="H10" s="37">
        <f t="shared" ref="H10:J10" si="12">(H3-H5)/H8*100</f>
        <v>51.864660862987996</v>
      </c>
      <c r="I10" s="37">
        <f t="shared" si="12"/>
        <v>50.842749483015339</v>
      </c>
      <c r="J10" s="37">
        <f t="shared" si="12"/>
        <v>54.528832039216923</v>
      </c>
      <c r="K10" s="37">
        <f t="shared" ref="K10:L10" si="13">(K3-K5)/K8*100</f>
        <v>50.115338089545801</v>
      </c>
      <c r="L10" s="37">
        <f t="shared" si="13"/>
        <v>41.223164161203464</v>
      </c>
      <c r="M10" s="37">
        <f t="shared" ref="M10:N10" si="14">(M3-M5)/M8*100</f>
        <v>44.783953947835535</v>
      </c>
      <c r="N10" s="37">
        <f t="shared" si="14"/>
        <v>45.994834659997146</v>
      </c>
      <c r="O10" s="37">
        <f t="shared" ref="O10:P10" si="15">(O3-O5)/O8*100</f>
        <v>44.766489517885418</v>
      </c>
      <c r="P10" s="37">
        <f t="shared" si="15"/>
        <v>37.637174625834824</v>
      </c>
    </row>
    <row r="11" spans="2:16" x14ac:dyDescent="0.2">
      <c r="B11" s="13" t="s">
        <v>28</v>
      </c>
    </row>
    <row r="12" spans="2:16" x14ac:dyDescent="0.2">
      <c r="B12" s="13" t="s">
        <v>29</v>
      </c>
    </row>
    <row r="13" spans="2:16" x14ac:dyDescent="0.2">
      <c r="B13" s="13" t="s">
        <v>30</v>
      </c>
      <c r="O13" s="25" t="s">
        <v>25</v>
      </c>
    </row>
    <row r="14" spans="2:16" x14ac:dyDescent="0.2">
      <c r="B14" s="13" t="s">
        <v>31</v>
      </c>
    </row>
    <row r="15" spans="2:16" x14ac:dyDescent="0.2">
      <c r="B15" s="13" t="s">
        <v>32</v>
      </c>
    </row>
    <row r="17" spans="3:3" x14ac:dyDescent="0.2">
      <c r="C17" s="20"/>
    </row>
    <row r="18" spans="3:3" x14ac:dyDescent="0.2">
      <c r="C18" s="20"/>
    </row>
    <row r="19" spans="3:3" x14ac:dyDescent="0.2">
      <c r="C19" s="20"/>
    </row>
    <row r="20" spans="3:3" x14ac:dyDescent="0.2">
      <c r="C20" s="20"/>
    </row>
    <row r="21" spans="3:3" x14ac:dyDescent="0.2">
      <c r="C21" s="20"/>
    </row>
    <row r="22" spans="3:3" x14ac:dyDescent="0.2">
      <c r="C22" s="20"/>
    </row>
    <row r="23" spans="3:3" x14ac:dyDescent="0.2">
      <c r="C23" s="20"/>
    </row>
    <row r="24" spans="3:3" x14ac:dyDescent="0.2">
      <c r="C24" s="20"/>
    </row>
    <row r="25" spans="3:3" x14ac:dyDescent="0.2">
      <c r="C25" s="20"/>
    </row>
    <row r="26" spans="3:3" x14ac:dyDescent="0.2">
      <c r="C26" s="20"/>
    </row>
    <row r="27" spans="3:3" x14ac:dyDescent="0.2">
      <c r="C27" s="20"/>
    </row>
  </sheetData>
  <phoneticPr fontId="2" type="noConversion"/>
  <hyperlinks>
    <hyperlink ref="O13" location="ÍNDICE!A1" display="Voltar ao índice"/>
  </hyperlinks>
  <pageMargins left="0.74803149606299213" right="0.74803149606299213" top="0.39370078740157483" bottom="0.19685039370078741" header="0" footer="0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ÍNDICE</vt:lpstr>
      <vt:lpstr>1</vt:lpstr>
      <vt:lpstr>2</vt:lpstr>
      <vt:lpstr>3</vt:lpstr>
      <vt:lpstr>4</vt:lpstr>
      <vt:lpstr>5</vt:lpstr>
      <vt:lpstr>'1'!Área_de_Impressão</vt:lpstr>
    </vt:vector>
  </TitlesOfParts>
  <Company>GPP-Prodeer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AnaDias</dc:creator>
  <cp:lastModifiedBy>Ana Dias</cp:lastModifiedBy>
  <cp:lastPrinted>2019-11-05T16:51:30Z</cp:lastPrinted>
  <dcterms:created xsi:type="dcterms:W3CDTF">2010-01-21T10:06:59Z</dcterms:created>
  <dcterms:modified xsi:type="dcterms:W3CDTF">2023-10-24T14:04:12Z</dcterms:modified>
</cp:coreProperties>
</file>