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SCI\DAPC\Comunicação\Websites\WEBSITE GPP\PEPAC\AGN\"/>
    </mc:Choice>
  </mc:AlternateContent>
  <workbookProtection workbookAlgorithmName="SHA-512" workbookHashValue="FTEBGsz1OayyElQvqWgtwXEFkgZoiAgkD3172v1FGCbmLIs40xT+RHCUc3BlP0Jr6EntaGLv+zRd7vg0axijmA==" workbookSaltValue="TnvYKNzYnzN8CSBRlRIKXQ==" workbookSpinCount="100000" lockStructure="1"/>
  <bookViews>
    <workbookView xWindow="0" yWindow="0" windowWidth="28800" windowHeight="12435" tabRatio="848"/>
  </bookViews>
  <sheets>
    <sheet name="INSTRUÇÕES" sheetId="10" r:id="rId1"/>
    <sheet name="1.IDENTIFICAÇÃO BEN_EXP" sheetId="9" r:id="rId2"/>
    <sheet name="aux" sheetId="11" state="hidden" r:id="rId3"/>
    <sheet name="2.PA_PLANO DE ALIMENTAÇÃO" sheetId="1" r:id="rId4"/>
    <sheet name="2.1.PA_GH1" sheetId="2" r:id="rId5"/>
    <sheet name="2.2.PA_GH2" sheetId="3" r:id="rId6"/>
    <sheet name="2.3.PA_GH3" sheetId="4" r:id="rId7"/>
    <sheet name="3.CC_CADERNO DE CAMPO" sheetId="5" r:id="rId8"/>
    <sheet name="3.1.CC_GH1" sheetId="6" r:id="rId9"/>
    <sheet name="3.2.CC_GH2" sheetId="7" r:id="rId10"/>
    <sheet name="3.3.CC_GH3" sheetId="8" r:id="rId11"/>
  </sheets>
  <definedNames>
    <definedName name="_xlnm.Print_Area" localSheetId="5">'2.2.PA_GH2'!$A$1:$K$67</definedName>
    <definedName name="_xlnm.Print_Area" localSheetId="6">'2.3.PA_GH3'!$A$1:$K$67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2" l="1"/>
  <c r="C63" i="2"/>
  <c r="B64" i="4" l="1"/>
  <c r="I63" i="4"/>
  <c r="H63" i="4"/>
  <c r="G63" i="4"/>
  <c r="F63" i="4"/>
  <c r="E63" i="4"/>
  <c r="D63" i="4"/>
  <c r="C63" i="4"/>
  <c r="B63" i="4"/>
  <c r="B64" i="3"/>
  <c r="I63" i="3"/>
  <c r="H63" i="3"/>
  <c r="G63" i="3"/>
  <c r="F63" i="3"/>
  <c r="E63" i="3"/>
  <c r="D63" i="3"/>
  <c r="C63" i="3"/>
  <c r="B63" i="3"/>
  <c r="B63" i="2" l="1"/>
  <c r="B27" i="8" l="1"/>
  <c r="B28" i="8"/>
  <c r="E25" i="8"/>
  <c r="D25" i="8"/>
  <c r="C25" i="8"/>
  <c r="B25" i="8"/>
  <c r="E10" i="8"/>
  <c r="D10" i="8"/>
  <c r="C10" i="8"/>
  <c r="B10" i="8"/>
  <c r="B2" i="8"/>
  <c r="B2" i="7"/>
  <c r="B2" i="6"/>
  <c r="B2" i="4"/>
  <c r="B2" i="3"/>
  <c r="B2" i="2"/>
  <c r="B134" i="6"/>
  <c r="E50" i="1" l="1"/>
  <c r="F50" i="1"/>
  <c r="G50" i="1"/>
  <c r="H50" i="1"/>
  <c r="I50" i="1"/>
  <c r="D50" i="1"/>
  <c r="E49" i="1"/>
  <c r="F49" i="1"/>
  <c r="G49" i="1"/>
  <c r="H49" i="1"/>
  <c r="I49" i="1"/>
  <c r="D49" i="1"/>
  <c r="E63" i="2"/>
  <c r="E48" i="1" s="1"/>
  <c r="F63" i="2"/>
  <c r="F48" i="1" s="1"/>
  <c r="G63" i="2"/>
  <c r="G48" i="1" s="1"/>
  <c r="H63" i="2"/>
  <c r="H48" i="1" s="1"/>
  <c r="I63" i="2"/>
  <c r="I48" i="1" s="1"/>
  <c r="D63" i="2" l="1"/>
  <c r="D48" i="1" s="1"/>
  <c r="F40" i="2" l="1"/>
  <c r="F40" i="3"/>
  <c r="F40" i="4"/>
  <c r="J44" i="4" l="1"/>
  <c r="J43" i="4"/>
  <c r="J42" i="4"/>
  <c r="J41" i="4"/>
  <c r="J40" i="4"/>
  <c r="J39" i="4"/>
  <c r="J38" i="4"/>
  <c r="J37" i="4"/>
  <c r="I44" i="4"/>
  <c r="I43" i="4"/>
  <c r="I42" i="4"/>
  <c r="I41" i="4"/>
  <c r="I40" i="4"/>
  <c r="I39" i="4"/>
  <c r="I38" i="4"/>
  <c r="I37" i="4"/>
  <c r="J44" i="3"/>
  <c r="J43" i="3"/>
  <c r="J42" i="3"/>
  <c r="J41" i="3"/>
  <c r="J40" i="3"/>
  <c r="J39" i="3"/>
  <c r="J38" i="3"/>
  <c r="J37" i="3"/>
  <c r="I44" i="3"/>
  <c r="I43" i="3"/>
  <c r="I42" i="3"/>
  <c r="I41" i="3"/>
  <c r="I40" i="3"/>
  <c r="I39" i="3"/>
  <c r="I38" i="3"/>
  <c r="I37" i="3"/>
  <c r="J44" i="2"/>
  <c r="J43" i="2"/>
  <c r="J42" i="2"/>
  <c r="J41" i="2"/>
  <c r="J40" i="2"/>
  <c r="J39" i="2"/>
  <c r="J38" i="2"/>
  <c r="J37" i="2"/>
  <c r="I44" i="2"/>
  <c r="I43" i="2"/>
  <c r="I42" i="2"/>
  <c r="I41" i="2"/>
  <c r="I40" i="2"/>
  <c r="I39" i="2"/>
  <c r="I38" i="2"/>
  <c r="I37" i="2"/>
  <c r="H44" i="4" l="1"/>
  <c r="G44" i="4"/>
  <c r="E44" i="4"/>
  <c r="D44" i="4"/>
  <c r="C44" i="4"/>
  <c r="B44" i="4"/>
  <c r="H43" i="4"/>
  <c r="G43" i="4"/>
  <c r="E43" i="4"/>
  <c r="D43" i="4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B14" i="4"/>
  <c r="H44" i="3"/>
  <c r="G44" i="3"/>
  <c r="E44" i="3"/>
  <c r="D44" i="3"/>
  <c r="C44" i="3"/>
  <c r="B44" i="3"/>
  <c r="H43" i="3"/>
  <c r="G43" i="3"/>
  <c r="E43" i="3"/>
  <c r="D43" i="3"/>
  <c r="C43" i="3"/>
  <c r="B43" i="3"/>
  <c r="H42" i="3"/>
  <c r="G42" i="3"/>
  <c r="E42" i="3"/>
  <c r="D42" i="3"/>
  <c r="C42" i="3"/>
  <c r="B42" i="3"/>
  <c r="H41" i="3"/>
  <c r="G41" i="3"/>
  <c r="E41" i="3"/>
  <c r="D41" i="3"/>
  <c r="C41" i="3"/>
  <c r="B41" i="3"/>
  <c r="H40" i="3"/>
  <c r="G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B14" i="3"/>
  <c r="E38" i="2"/>
  <c r="E39" i="2"/>
  <c r="E40" i="2"/>
  <c r="E41" i="2"/>
  <c r="E42" i="2"/>
  <c r="E43" i="2"/>
  <c r="E44" i="2"/>
  <c r="E37" i="2"/>
  <c r="E45" i="2" l="1"/>
  <c r="G35" i="1" s="1"/>
  <c r="I45" i="4"/>
  <c r="K37" i="1" s="1"/>
  <c r="E45" i="4"/>
  <c r="G37" i="1" s="1"/>
  <c r="J45" i="4"/>
  <c r="C45" i="4"/>
  <c r="E37" i="1" s="1"/>
  <c r="B45" i="4"/>
  <c r="D37" i="1" s="1"/>
  <c r="D45" i="4"/>
  <c r="F37" i="1" s="1"/>
  <c r="F45" i="4"/>
  <c r="H37" i="1" s="1"/>
  <c r="G45" i="4"/>
  <c r="I37" i="1" s="1"/>
  <c r="H45" i="4"/>
  <c r="J37" i="1" s="1"/>
  <c r="H45" i="3"/>
  <c r="J36" i="1" s="1"/>
  <c r="C45" i="3"/>
  <c r="E36" i="1" s="1"/>
  <c r="D45" i="3"/>
  <c r="F36" i="1" s="1"/>
  <c r="E45" i="3"/>
  <c r="G36" i="1" s="1"/>
  <c r="I45" i="3"/>
  <c r="K36" i="1" s="1"/>
  <c r="B45" i="3"/>
  <c r="D36" i="1" s="1"/>
  <c r="J45" i="3"/>
  <c r="F45" i="3"/>
  <c r="H36" i="1" s="1"/>
  <c r="G45" i="3"/>
  <c r="I36" i="1" s="1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F23" i="8"/>
  <c r="F22" i="8"/>
  <c r="F21" i="8"/>
  <c r="F20" i="8"/>
  <c r="F19" i="8"/>
  <c r="F18" i="8"/>
  <c r="F17" i="8"/>
  <c r="F16" i="8"/>
  <c r="F15" i="8"/>
  <c r="F14" i="8"/>
  <c r="F13" i="8"/>
  <c r="F12" i="8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F23" i="7"/>
  <c r="F22" i="7"/>
  <c r="F21" i="7"/>
  <c r="F20" i="7"/>
  <c r="F19" i="7"/>
  <c r="F18" i="7"/>
  <c r="F17" i="7"/>
  <c r="F16" i="7"/>
  <c r="F15" i="7"/>
  <c r="F14" i="7"/>
  <c r="F13" i="7"/>
  <c r="F12" i="7"/>
  <c r="F12" i="6"/>
  <c r="F13" i="6"/>
  <c r="F14" i="6"/>
  <c r="F15" i="6"/>
  <c r="F16" i="6"/>
  <c r="F17" i="6"/>
  <c r="F18" i="6"/>
  <c r="F19" i="6"/>
  <c r="F20" i="6"/>
  <c r="F21" i="6"/>
  <c r="F22" i="6"/>
  <c r="F23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B197" i="6"/>
  <c r="B196" i="6"/>
  <c r="B195" i="6"/>
  <c r="B194" i="6"/>
  <c r="B193" i="6"/>
  <c r="B192" i="6"/>
  <c r="B191" i="6"/>
  <c r="B190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B183" i="6"/>
  <c r="B182" i="6"/>
  <c r="B181" i="6"/>
  <c r="B180" i="6"/>
  <c r="B179" i="6"/>
  <c r="B178" i="6"/>
  <c r="B177" i="6"/>
  <c r="B176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B169" i="6"/>
  <c r="B168" i="6"/>
  <c r="B167" i="6"/>
  <c r="B166" i="6"/>
  <c r="B165" i="6"/>
  <c r="B164" i="6"/>
  <c r="B163" i="6"/>
  <c r="B162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B155" i="6"/>
  <c r="B154" i="6"/>
  <c r="B153" i="6"/>
  <c r="B152" i="6"/>
  <c r="B151" i="6"/>
  <c r="B150" i="6"/>
  <c r="B149" i="6"/>
  <c r="B148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B141" i="6"/>
  <c r="B140" i="6"/>
  <c r="B139" i="6"/>
  <c r="B138" i="6"/>
  <c r="B137" i="6"/>
  <c r="B136" i="6"/>
  <c r="B135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B126" i="6"/>
  <c r="B125" i="6"/>
  <c r="B124" i="6"/>
  <c r="B123" i="6"/>
  <c r="B122" i="6"/>
  <c r="B121" i="6"/>
  <c r="B120" i="6"/>
  <c r="B119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B112" i="6"/>
  <c r="B111" i="6"/>
  <c r="B110" i="6"/>
  <c r="B109" i="6"/>
  <c r="B108" i="6"/>
  <c r="B107" i="6"/>
  <c r="B106" i="6"/>
  <c r="B105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B98" i="6"/>
  <c r="B97" i="6"/>
  <c r="B96" i="6"/>
  <c r="B95" i="6"/>
  <c r="B94" i="6"/>
  <c r="B93" i="6"/>
  <c r="B92" i="6"/>
  <c r="B91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B84" i="6"/>
  <c r="B83" i="6"/>
  <c r="B82" i="6"/>
  <c r="B81" i="6"/>
  <c r="B80" i="6"/>
  <c r="B79" i="6"/>
  <c r="B78" i="6"/>
  <c r="B77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B70" i="6"/>
  <c r="B69" i="6"/>
  <c r="B68" i="6"/>
  <c r="B67" i="6"/>
  <c r="B66" i="6"/>
  <c r="B65" i="6"/>
  <c r="B64" i="6"/>
  <c r="B63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B56" i="6"/>
  <c r="B55" i="6"/>
  <c r="B54" i="6"/>
  <c r="B53" i="6"/>
  <c r="B52" i="6"/>
  <c r="B51" i="6"/>
  <c r="B50" i="6"/>
  <c r="B49" i="6"/>
  <c r="E41" i="6"/>
  <c r="E40" i="6"/>
  <c r="E39" i="6"/>
  <c r="E38" i="6"/>
  <c r="E37" i="6"/>
  <c r="E36" i="6"/>
  <c r="E35" i="6"/>
  <c r="E34" i="6"/>
  <c r="D41" i="6"/>
  <c r="D40" i="6"/>
  <c r="D39" i="6"/>
  <c r="D38" i="6"/>
  <c r="D37" i="6"/>
  <c r="D36" i="6"/>
  <c r="D35" i="6"/>
  <c r="D34" i="6"/>
  <c r="C41" i="6"/>
  <c r="C40" i="6"/>
  <c r="C39" i="6"/>
  <c r="C38" i="6"/>
  <c r="C37" i="6"/>
  <c r="C36" i="6"/>
  <c r="C35" i="6"/>
  <c r="C34" i="6"/>
  <c r="B41" i="6"/>
  <c r="B40" i="6"/>
  <c r="B39" i="6"/>
  <c r="B38" i="6"/>
  <c r="B37" i="6"/>
  <c r="B36" i="6"/>
  <c r="B35" i="6"/>
  <c r="B34" i="6"/>
  <c r="D14" i="1"/>
  <c r="C14" i="1"/>
  <c r="C19" i="1" s="1"/>
  <c r="C37" i="1"/>
  <c r="C36" i="1"/>
  <c r="C38" i="2"/>
  <c r="C39" i="2"/>
  <c r="C40" i="2"/>
  <c r="C41" i="2"/>
  <c r="C42" i="2"/>
  <c r="C43" i="2"/>
  <c r="C44" i="2"/>
  <c r="C37" i="2"/>
  <c r="G40" i="2"/>
  <c r="H40" i="2"/>
  <c r="G41" i="2"/>
  <c r="H41" i="2"/>
  <c r="G42" i="2"/>
  <c r="H42" i="2"/>
  <c r="G43" i="2"/>
  <c r="H43" i="2"/>
  <c r="G44" i="2"/>
  <c r="H44" i="2"/>
  <c r="F38" i="2"/>
  <c r="G38" i="2"/>
  <c r="H38" i="2"/>
  <c r="F39" i="2"/>
  <c r="G39" i="2"/>
  <c r="H39" i="2"/>
  <c r="B38" i="2"/>
  <c r="D38" i="2"/>
  <c r="B39" i="2"/>
  <c r="D39" i="2"/>
  <c r="B40" i="2"/>
  <c r="D40" i="2"/>
  <c r="B41" i="2"/>
  <c r="D41" i="2"/>
  <c r="B42" i="2"/>
  <c r="D42" i="2"/>
  <c r="B43" i="2"/>
  <c r="D43" i="2"/>
  <c r="B44" i="2"/>
  <c r="D44" i="2"/>
  <c r="H37" i="2"/>
  <c r="G37" i="2"/>
  <c r="F37" i="2"/>
  <c r="D37" i="2"/>
  <c r="B37" i="2"/>
  <c r="B14" i="2"/>
  <c r="L37" i="1" l="1"/>
  <c r="L36" i="1"/>
  <c r="C35" i="1"/>
  <c r="E85" i="8"/>
  <c r="E15" i="8" s="1"/>
  <c r="E71" i="8"/>
  <c r="E14" i="8" s="1"/>
  <c r="E57" i="8"/>
  <c r="E13" i="8" s="1"/>
  <c r="E99" i="8"/>
  <c r="E16" i="8" s="1"/>
  <c r="E42" i="8"/>
  <c r="E12" i="8" s="1"/>
  <c r="D42" i="8"/>
  <c r="D12" i="8" s="1"/>
  <c r="D113" i="8"/>
  <c r="D17" i="8" s="1"/>
  <c r="D127" i="8"/>
  <c r="D18" i="8" s="1"/>
  <c r="D142" i="8"/>
  <c r="D19" i="8" s="1"/>
  <c r="D156" i="8"/>
  <c r="D20" i="8" s="1"/>
  <c r="D170" i="8"/>
  <c r="D21" i="8" s="1"/>
  <c r="D184" i="8"/>
  <c r="D22" i="8" s="1"/>
  <c r="D99" i="8"/>
  <c r="D16" i="8" s="1"/>
  <c r="E113" i="8"/>
  <c r="E17" i="8" s="1"/>
  <c r="E127" i="8"/>
  <c r="E18" i="8" s="1"/>
  <c r="E142" i="8"/>
  <c r="E19" i="8" s="1"/>
  <c r="E156" i="8"/>
  <c r="E20" i="8" s="1"/>
  <c r="E170" i="8"/>
  <c r="E21" i="8" s="1"/>
  <c r="E184" i="8"/>
  <c r="E22" i="8" s="1"/>
  <c r="E198" i="8"/>
  <c r="E23" i="8" s="1"/>
  <c r="D198" i="8"/>
  <c r="D23" i="8" s="1"/>
  <c r="B42" i="8"/>
  <c r="B12" i="8" s="1"/>
  <c r="B57" i="8"/>
  <c r="B13" i="8" s="1"/>
  <c r="B71" i="8"/>
  <c r="B14" i="8" s="1"/>
  <c r="B85" i="8"/>
  <c r="B15" i="8" s="1"/>
  <c r="B99" i="8"/>
  <c r="B16" i="8" s="1"/>
  <c r="B113" i="8"/>
  <c r="B17" i="8" s="1"/>
  <c r="B127" i="8"/>
  <c r="B18" i="8" s="1"/>
  <c r="B142" i="8"/>
  <c r="B19" i="8" s="1"/>
  <c r="B170" i="8"/>
  <c r="B21" i="8" s="1"/>
  <c r="B198" i="8"/>
  <c r="B23" i="8" s="1"/>
  <c r="C57" i="8"/>
  <c r="C13" i="8" s="1"/>
  <c r="C71" i="8"/>
  <c r="C14" i="8" s="1"/>
  <c r="C85" i="8"/>
  <c r="C15" i="8" s="1"/>
  <c r="C99" i="8"/>
  <c r="C16" i="8" s="1"/>
  <c r="C113" i="8"/>
  <c r="C17" i="8" s="1"/>
  <c r="C127" i="8"/>
  <c r="C18" i="8" s="1"/>
  <c r="C142" i="8"/>
  <c r="C19" i="8" s="1"/>
  <c r="C156" i="8"/>
  <c r="C20" i="8" s="1"/>
  <c r="C184" i="8"/>
  <c r="C22" i="8" s="1"/>
  <c r="C198" i="8"/>
  <c r="C23" i="8" s="1"/>
  <c r="C198" i="7"/>
  <c r="C23" i="7" s="1"/>
  <c r="D142" i="7"/>
  <c r="D19" i="7" s="1"/>
  <c r="D156" i="7"/>
  <c r="D20" i="7" s="1"/>
  <c r="B42" i="7"/>
  <c r="B12" i="7" s="1"/>
  <c r="B57" i="7"/>
  <c r="B13" i="7" s="1"/>
  <c r="B127" i="7"/>
  <c r="B18" i="7" s="1"/>
  <c r="C42" i="7"/>
  <c r="C12" i="7" s="1"/>
  <c r="C57" i="7"/>
  <c r="C13" i="7" s="1"/>
  <c r="C71" i="7"/>
  <c r="C14" i="7" s="1"/>
  <c r="C85" i="7"/>
  <c r="C15" i="7" s="1"/>
  <c r="C99" i="7"/>
  <c r="C16" i="7" s="1"/>
  <c r="C113" i="7"/>
  <c r="C17" i="7" s="1"/>
  <c r="C127" i="7"/>
  <c r="C18" i="7" s="1"/>
  <c r="C142" i="7"/>
  <c r="C19" i="7" s="1"/>
  <c r="C156" i="7"/>
  <c r="C20" i="7" s="1"/>
  <c r="C170" i="7"/>
  <c r="C21" i="7" s="1"/>
  <c r="B85" i="7"/>
  <c r="B15" i="7" s="1"/>
  <c r="B113" i="7"/>
  <c r="B17" i="7" s="1"/>
  <c r="B142" i="7"/>
  <c r="B19" i="7" s="1"/>
  <c r="B156" i="7"/>
  <c r="B20" i="7" s="1"/>
  <c r="B170" i="7"/>
  <c r="B21" i="7" s="1"/>
  <c r="D198" i="7"/>
  <c r="D23" i="7" s="1"/>
  <c r="D42" i="7"/>
  <c r="D12" i="7" s="1"/>
  <c r="E42" i="7"/>
  <c r="E12" i="7" s="1"/>
  <c r="B71" i="7"/>
  <c r="B14" i="7" s="1"/>
  <c r="B99" i="7"/>
  <c r="B16" i="7" s="1"/>
  <c r="B184" i="7"/>
  <c r="B22" i="7" s="1"/>
  <c r="B198" i="7"/>
  <c r="B23" i="7" s="1"/>
  <c r="C184" i="7"/>
  <c r="C22" i="7" s="1"/>
  <c r="E57" i="7"/>
  <c r="E13" i="7" s="1"/>
  <c r="E71" i="7"/>
  <c r="E14" i="7" s="1"/>
  <c r="E85" i="7"/>
  <c r="E15" i="7" s="1"/>
  <c r="E99" i="7"/>
  <c r="E16" i="7" s="1"/>
  <c r="E113" i="7"/>
  <c r="E17" i="7" s="1"/>
  <c r="E127" i="7"/>
  <c r="E18" i="7" s="1"/>
  <c r="E142" i="7"/>
  <c r="E19" i="7" s="1"/>
  <c r="E156" i="7"/>
  <c r="E20" i="7" s="1"/>
  <c r="E170" i="7"/>
  <c r="E21" i="7" s="1"/>
  <c r="E184" i="7"/>
  <c r="E22" i="7" s="1"/>
  <c r="E198" i="7"/>
  <c r="E23" i="7" s="1"/>
  <c r="F45" i="2"/>
  <c r="H35" i="1" s="1"/>
  <c r="H40" i="1" s="1"/>
  <c r="H45" i="2"/>
  <c r="J35" i="1" s="1"/>
  <c r="C9" i="8" s="1"/>
  <c r="I45" i="2"/>
  <c r="K35" i="1" s="1"/>
  <c r="D9" i="8" s="1"/>
  <c r="D45" i="2"/>
  <c r="F35" i="1" s="1"/>
  <c r="F40" i="1" s="1"/>
  <c r="J45" i="2"/>
  <c r="G45" i="2"/>
  <c r="I35" i="1" s="1"/>
  <c r="B9" i="7" s="1"/>
  <c r="C42" i="8"/>
  <c r="C12" i="8" s="1"/>
  <c r="C170" i="8"/>
  <c r="C21" i="8" s="1"/>
  <c r="B156" i="8"/>
  <c r="B20" i="8" s="1"/>
  <c r="B184" i="8"/>
  <c r="B22" i="8" s="1"/>
  <c r="D57" i="8"/>
  <c r="D13" i="8" s="1"/>
  <c r="D71" i="8"/>
  <c r="D14" i="8" s="1"/>
  <c r="D85" i="8"/>
  <c r="D15" i="8" s="1"/>
  <c r="D113" i="7"/>
  <c r="D17" i="7" s="1"/>
  <c r="D71" i="7"/>
  <c r="D14" i="7" s="1"/>
  <c r="D57" i="7"/>
  <c r="D13" i="7" s="1"/>
  <c r="D99" i="7"/>
  <c r="D16" i="7" s="1"/>
  <c r="D127" i="7"/>
  <c r="D18" i="7" s="1"/>
  <c r="D170" i="7"/>
  <c r="D21" i="7" s="1"/>
  <c r="D184" i="7"/>
  <c r="D22" i="7" s="1"/>
  <c r="D85" i="7"/>
  <c r="D15" i="7" s="1"/>
  <c r="E184" i="6"/>
  <c r="E22" i="6" s="1"/>
  <c r="E42" i="6"/>
  <c r="E12" i="6" s="1"/>
  <c r="E71" i="6"/>
  <c r="E14" i="6" s="1"/>
  <c r="C85" i="6"/>
  <c r="C15" i="6" s="1"/>
  <c r="D99" i="6"/>
  <c r="D16" i="6" s="1"/>
  <c r="D113" i="6"/>
  <c r="D17" i="6" s="1"/>
  <c r="D127" i="6"/>
  <c r="D18" i="6" s="1"/>
  <c r="E142" i="6"/>
  <c r="E19" i="6" s="1"/>
  <c r="D142" i="6"/>
  <c r="D19" i="6" s="1"/>
  <c r="D156" i="6"/>
  <c r="D20" i="6" s="1"/>
  <c r="D170" i="6"/>
  <c r="D21" i="6" s="1"/>
  <c r="C184" i="6"/>
  <c r="C22" i="6" s="1"/>
  <c r="C198" i="6"/>
  <c r="C23" i="6" s="1"/>
  <c r="B170" i="6"/>
  <c r="B21" i="6" s="1"/>
  <c r="C42" i="6"/>
  <c r="C12" i="6" s="1"/>
  <c r="E85" i="6"/>
  <c r="E15" i="6" s="1"/>
  <c r="E113" i="6"/>
  <c r="E17" i="6" s="1"/>
  <c r="E127" i="6"/>
  <c r="E18" i="6" s="1"/>
  <c r="E156" i="6"/>
  <c r="E20" i="6" s="1"/>
  <c r="D85" i="6"/>
  <c r="D15" i="6" s="1"/>
  <c r="C99" i="6"/>
  <c r="C16" i="6" s="1"/>
  <c r="C113" i="6"/>
  <c r="C17" i="6" s="1"/>
  <c r="C127" i="6"/>
  <c r="C18" i="6" s="1"/>
  <c r="C142" i="6"/>
  <c r="C19" i="6" s="1"/>
  <c r="C156" i="6"/>
  <c r="C20" i="6" s="1"/>
  <c r="E170" i="6"/>
  <c r="E21" i="6" s="1"/>
  <c r="C170" i="6"/>
  <c r="C21" i="6" s="1"/>
  <c r="D184" i="6"/>
  <c r="D22" i="6" s="1"/>
  <c r="E198" i="6"/>
  <c r="E23" i="6" s="1"/>
  <c r="D198" i="6"/>
  <c r="D23" i="6" s="1"/>
  <c r="D42" i="6"/>
  <c r="D12" i="6" s="1"/>
  <c r="E99" i="6"/>
  <c r="E16" i="6" s="1"/>
  <c r="B42" i="6"/>
  <c r="B12" i="6" s="1"/>
  <c r="D71" i="6"/>
  <c r="D14" i="6" s="1"/>
  <c r="C71" i="6"/>
  <c r="C14" i="6" s="1"/>
  <c r="B198" i="6"/>
  <c r="B23" i="6" s="1"/>
  <c r="B184" i="6"/>
  <c r="B22" i="6" s="1"/>
  <c r="B156" i="6"/>
  <c r="B20" i="6" s="1"/>
  <c r="B142" i="6"/>
  <c r="B19" i="6" s="1"/>
  <c r="B127" i="6"/>
  <c r="B18" i="6" s="1"/>
  <c r="B113" i="6"/>
  <c r="B17" i="6" s="1"/>
  <c r="B99" i="6"/>
  <c r="B16" i="6" s="1"/>
  <c r="B85" i="6"/>
  <c r="B15" i="6" s="1"/>
  <c r="B71" i="6"/>
  <c r="B14" i="6" s="1"/>
  <c r="D57" i="6"/>
  <c r="D13" i="6" s="1"/>
  <c r="E57" i="6"/>
  <c r="E13" i="6" s="1"/>
  <c r="C57" i="6"/>
  <c r="C13" i="6" s="1"/>
  <c r="B57" i="6"/>
  <c r="B13" i="6" s="1"/>
  <c r="G40" i="1"/>
  <c r="C45" i="2"/>
  <c r="E35" i="1" s="1"/>
  <c r="E40" i="1" s="1"/>
  <c r="B45" i="2"/>
  <c r="D35" i="1" s="1"/>
  <c r="D40" i="1" s="1"/>
  <c r="L35" i="1" l="1"/>
  <c r="E9" i="8" s="1"/>
  <c r="E24" i="8"/>
  <c r="C24" i="7"/>
  <c r="B24" i="7"/>
  <c r="E24" i="7"/>
  <c r="E25" i="7" s="1"/>
  <c r="J40" i="1"/>
  <c r="C9" i="7"/>
  <c r="K40" i="1"/>
  <c r="D9" i="7"/>
  <c r="B9" i="8"/>
  <c r="I40" i="1"/>
  <c r="C7" i="5" s="1"/>
  <c r="C24" i="8"/>
  <c r="B24" i="8"/>
  <c r="D24" i="8"/>
  <c r="D24" i="7"/>
  <c r="D24" i="6"/>
  <c r="D25" i="6" s="1"/>
  <c r="C24" i="6"/>
  <c r="E24" i="6"/>
  <c r="B24" i="6"/>
  <c r="B25" i="6" l="1"/>
  <c r="E25" i="6"/>
  <c r="C25" i="6"/>
  <c r="B25" i="7"/>
  <c r="B27" i="7"/>
  <c r="C25" i="7"/>
  <c r="D25" i="7"/>
  <c r="D27" i="8"/>
  <c r="L40" i="1"/>
  <c r="F7" i="5" s="1"/>
  <c r="E9" i="7"/>
  <c r="C10" i="7" s="1"/>
  <c r="D28" i="8"/>
  <c r="E11" i="5"/>
  <c r="D27" i="7"/>
  <c r="C12" i="5"/>
  <c r="C10" i="5"/>
  <c r="F11" i="5"/>
  <c r="C11" i="5"/>
  <c r="F12" i="5"/>
  <c r="E27" i="8"/>
  <c r="D12" i="5"/>
  <c r="C27" i="8"/>
  <c r="D10" i="5"/>
  <c r="D11" i="5"/>
  <c r="C27" i="7"/>
  <c r="E12" i="5"/>
  <c r="E10" i="5"/>
  <c r="F10" i="5"/>
  <c r="E9" i="6"/>
  <c r="D9" i="6"/>
  <c r="B9" i="6"/>
  <c r="C9" i="6"/>
  <c r="E7" i="5"/>
  <c r="D7" i="5"/>
  <c r="D8" i="5" s="1"/>
  <c r="C40" i="1"/>
  <c r="C18" i="1" s="1"/>
  <c r="E16" i="1" s="1"/>
  <c r="C10" i="6" l="1"/>
  <c r="C28" i="6" s="1"/>
  <c r="F8" i="5"/>
  <c r="D10" i="6"/>
  <c r="D28" i="6" s="1"/>
  <c r="E8" i="5"/>
  <c r="B27" i="6"/>
  <c r="B10" i="6"/>
  <c r="B28" i="6" s="1"/>
  <c r="E10" i="6"/>
  <c r="E28" i="6" s="1"/>
  <c r="C8" i="5"/>
  <c r="C28" i="7"/>
  <c r="E10" i="7"/>
  <c r="B10" i="7"/>
  <c r="B28" i="7" s="1"/>
  <c r="D10" i="7"/>
  <c r="D28" i="7" s="1"/>
  <c r="C28" i="8"/>
  <c r="E28" i="8"/>
  <c r="E28" i="7"/>
  <c r="E27" i="7"/>
  <c r="C27" i="6"/>
  <c r="D27" i="6"/>
  <c r="E27" i="6"/>
  <c r="D15" i="5"/>
  <c r="C15" i="5"/>
  <c r="F15" i="5"/>
  <c r="E15" i="5"/>
  <c r="E16" i="5" l="1"/>
  <c r="F16" i="5"/>
  <c r="F19" i="5" s="1"/>
  <c r="C18" i="5"/>
  <c r="C16" i="5"/>
  <c r="C19" i="5" s="1"/>
  <c r="D16" i="5"/>
  <c r="D19" i="5" s="1"/>
  <c r="E19" i="5"/>
  <c r="F18" i="5"/>
  <c r="D18" i="5"/>
  <c r="E18" i="5"/>
</calcChain>
</file>

<file path=xl/comments1.xml><?xml version="1.0" encoding="utf-8"?>
<comments xmlns="http://schemas.openxmlformats.org/spreadsheetml/2006/main">
  <authors>
    <author>Cardoso, Miguel</author>
    <author>DSPP</author>
    <author>Miguel Jorge Viegas Cardoso</author>
    <author>GPP</author>
  </authors>
  <commentList>
    <comment ref="A16" authorId="0" shapeId="0">
      <text>
        <r>
          <rPr>
            <sz val="9"/>
            <color indexed="81"/>
            <rFont val="Tahoma"/>
            <family val="2"/>
          </rPr>
          <t>No caso de sociedades identificar o sócio gerente ou pessoa em quem delegou a responsabilidade técnica da exploração pecuária.
No caso de beneficiário em nome individual preencher quando o mesmo nomeou um representante legal ou responsável técnico.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Sócio gerente
Representante legal
Responsável técnico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2" shapeId="0">
      <text>
        <r>
          <rPr>
            <b/>
            <sz val="9"/>
            <color indexed="81"/>
            <rFont val="Tahoma"/>
            <family val="2"/>
          </rPr>
          <t>Pretende-se que seja feita a caraterização em termos de localização, área e modo de produção, identificando a possível existência de assistência técnica, tipo de produção animal/vegetal e eventual transformação da produção na própria exploração.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Indíce de conversão de cabeças naturais em cabeças normais (CN)
Bovinos com mais de 2 anos - 1,0
Bovinos de 6 meses a 2 anos - 0,6
Bovinos com menos de 6 meses - 0,4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Total de 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>
      <text>
        <r>
          <rPr>
            <b/>
            <sz val="9"/>
            <color indexed="81"/>
            <rFont val="Tahoma"/>
            <family val="2"/>
          </rPr>
          <t>Identificar a Direção Regional de Agricultura e Pescas em cuja área de influência se localiza a sede da exploração.</t>
        </r>
      </text>
    </comment>
    <comment ref="B31" authorId="3" shapeId="0">
      <text>
        <r>
          <rPr>
            <b/>
            <sz val="9"/>
            <color indexed="81"/>
            <rFont val="Tahoma"/>
            <family val="2"/>
          </rPr>
          <t>Identificação do prestador de assistência técnica</t>
        </r>
      </text>
    </comment>
    <comment ref="A32" authorId="2" shapeId="0">
      <text>
        <r>
          <rPr>
            <b/>
            <sz val="9"/>
            <color indexed="81"/>
            <rFont val="Tahoma"/>
            <family val="2"/>
          </rPr>
          <t xml:space="preserve">Identificação do OC - Organismo de Controle e Certificação que efetua as ações de controlo durante todo o ciclo produtivo. </t>
        </r>
        <r>
          <rPr>
            <sz val="9"/>
            <color indexed="81"/>
            <rFont val="Tahoma"/>
            <family val="2"/>
          </rPr>
          <t xml:space="preserve">
A lista de OC encontra-se disponível na página da DGADR.</t>
        </r>
      </text>
    </comment>
  </commentList>
</comments>
</file>

<file path=xl/sharedStrings.xml><?xml version="1.0" encoding="utf-8"?>
<sst xmlns="http://schemas.openxmlformats.org/spreadsheetml/2006/main" count="2249" uniqueCount="740">
  <si>
    <t>Tipo de alimento grosseiro</t>
  </si>
  <si>
    <t>ha</t>
  </si>
  <si>
    <t xml:space="preserve">Culturas forrageiras </t>
  </si>
  <si>
    <t>Silagem</t>
  </si>
  <si>
    <t>Outra forragem</t>
  </si>
  <si>
    <t>Pastagem</t>
  </si>
  <si>
    <t>Regadio</t>
  </si>
  <si>
    <t>Outras forragens</t>
  </si>
  <si>
    <t>Matéria Seca (ton)</t>
  </si>
  <si>
    <t>Proteína Bruta (ton)</t>
  </si>
  <si>
    <t>Sequeiro</t>
  </si>
  <si>
    <t>CN</t>
  </si>
  <si>
    <t>Superficie forrageira</t>
  </si>
  <si>
    <t>Grupo Homogéneo 1:</t>
  </si>
  <si>
    <t>Grupo Homogéneo 2:</t>
  </si>
  <si>
    <t>Grupo Homogéneo 3:</t>
  </si>
  <si>
    <t>Grupo Homogéneo n:</t>
  </si>
  <si>
    <t xml:space="preserve">Efetivo Pecuário </t>
  </si>
  <si>
    <t>Necessidades alimentares do efetivo (ano civil)</t>
  </si>
  <si>
    <t>Tipo de alimento</t>
  </si>
  <si>
    <t>Leite substituição</t>
  </si>
  <si>
    <t>Alimento composto</t>
  </si>
  <si>
    <t>TOTAL</t>
  </si>
  <si>
    <t>Organoléticos</t>
  </si>
  <si>
    <t>Nutritivos</t>
  </si>
  <si>
    <t>Zootécnicos</t>
  </si>
  <si>
    <t>Ambientais</t>
  </si>
  <si>
    <t>Melhoradores digestibilidade</t>
  </si>
  <si>
    <t>Estabilizadores  flora gástrica</t>
  </si>
  <si>
    <t>Outros zootécnicos</t>
  </si>
  <si>
    <t>Grupo homogéneo 1</t>
  </si>
  <si>
    <t>Grupo homogéneo 2</t>
  </si>
  <si>
    <t>Matéria Seca
 (ton)</t>
  </si>
  <si>
    <t>Proteína Bruta
 (ton)</t>
  </si>
  <si>
    <t>Grupo homogéneo 3</t>
  </si>
  <si>
    <t>(kg x nº dias x CN)</t>
  </si>
  <si>
    <t>ANEXAR RÓTULO ALIMENTO COMPOSTO</t>
  </si>
  <si>
    <t xml:space="preserve">Pastagem </t>
  </si>
  <si>
    <t xml:space="preserve">Silagem </t>
  </si>
  <si>
    <t>Outra Forragem</t>
  </si>
  <si>
    <t>Composto</t>
  </si>
  <si>
    <t>Sub-Total</t>
  </si>
  <si>
    <t>Total de MS</t>
  </si>
  <si>
    <t>Peso na dieta (%)</t>
  </si>
  <si>
    <t xml:space="preserve">Total de MS </t>
  </si>
  <si>
    <t>MS</t>
  </si>
  <si>
    <t>Peso na dieta</t>
  </si>
  <si>
    <t xml:space="preserve">2. Alimentação (Caderno de campo) </t>
  </si>
  <si>
    <t xml:space="preserve">   Janeiro</t>
  </si>
  <si>
    <t xml:space="preserve">   Fevereiro</t>
  </si>
  <si>
    <t xml:space="preserve">   Março </t>
  </si>
  <si>
    <t xml:space="preserve">   Abril</t>
  </si>
  <si>
    <t xml:space="preserve">   Maio</t>
  </si>
  <si>
    <t xml:space="preserve">   Julho</t>
  </si>
  <si>
    <t xml:space="preserve">   Junho</t>
  </si>
  <si>
    <t xml:space="preserve">   Agosto</t>
  </si>
  <si>
    <t xml:space="preserve">   Setembro</t>
  </si>
  <si>
    <t xml:space="preserve">   Outubro</t>
  </si>
  <si>
    <t xml:space="preserve">   Novembro </t>
  </si>
  <si>
    <t xml:space="preserve">   Dezembro</t>
  </si>
  <si>
    <t>Grupo Homogéneo 1</t>
  </si>
  <si>
    <t>Grupo Homogéneo 2</t>
  </si>
  <si>
    <t>Grupo Homogéneo 3</t>
  </si>
  <si>
    <t>CN
(n.º)</t>
  </si>
  <si>
    <t>Necessidades nutricionais do efetivo</t>
  </si>
  <si>
    <t>Energia</t>
  </si>
  <si>
    <t>(Mjoules/dia)</t>
  </si>
  <si>
    <t>Matéria Seca (kg/MS/dia)</t>
  </si>
  <si>
    <t>Proteína Bruta (kg/MS/dia)</t>
  </si>
  <si>
    <t>(Kg/MS/CN/dia)</t>
  </si>
  <si>
    <t>nº dias 
de dieta</t>
  </si>
  <si>
    <t>Energia (Mjoules)</t>
  </si>
  <si>
    <t>Energia 
(Mjoules)</t>
  </si>
  <si>
    <t>Proteína Bruta %
(1)</t>
  </si>
  <si>
    <t>Gordura Bruta %
(2)</t>
  </si>
  <si>
    <t>Nº de dias</t>
  </si>
  <si>
    <t>(ton/mês)</t>
  </si>
  <si>
    <t>Efetivo pecuário</t>
  </si>
  <si>
    <t>FB/NDF (ton)</t>
  </si>
  <si>
    <t xml:space="preserve">FB/NDF 
(ton) </t>
  </si>
  <si>
    <t>FB/NDF 
(kg/MS/dia</t>
  </si>
  <si>
    <t>Tipo de alimento (kg/MS/dia/CN)</t>
  </si>
  <si>
    <t xml:space="preserve">Telemóvel: </t>
  </si>
  <si>
    <t>Identificação da exploração</t>
  </si>
  <si>
    <t>Nome do beneficiário:</t>
  </si>
  <si>
    <t xml:space="preserve">NIF: </t>
  </si>
  <si>
    <t>NIFAP:</t>
  </si>
  <si>
    <t>Morada:</t>
  </si>
  <si>
    <t xml:space="preserve">Localização: </t>
  </si>
  <si>
    <t>Cód.Postal:</t>
  </si>
  <si>
    <t xml:space="preserve">Freguesia: </t>
  </si>
  <si>
    <t>Telefone:</t>
  </si>
  <si>
    <t xml:space="preserve">Correio eletrónico: </t>
  </si>
  <si>
    <t>Local da sede:</t>
  </si>
  <si>
    <t>Cargo:</t>
  </si>
  <si>
    <t>Nome:</t>
  </si>
  <si>
    <t>Correio eletrónico:</t>
  </si>
  <si>
    <t>Cód. Postal:</t>
  </si>
  <si>
    <t>Freguesia:</t>
  </si>
  <si>
    <t>Concelho:</t>
  </si>
  <si>
    <t>Efetivo Pecuário (CN):</t>
  </si>
  <si>
    <t>DRAP a que pertence:</t>
  </si>
  <si>
    <t>Assistência técnica:</t>
  </si>
  <si>
    <t xml:space="preserve"> </t>
  </si>
  <si>
    <t>Identificação do OC:</t>
  </si>
  <si>
    <t xml:space="preserve">1. Necessidades alimentares anuais (PA) </t>
  </si>
  <si>
    <t>Bovinos Machos com &lt; 6 meses</t>
  </si>
  <si>
    <t>Bovinos Fêmeas com &lt; 6 meses</t>
  </si>
  <si>
    <t>Bovinos Machos de 6 meses a &lt; 1 ano</t>
  </si>
  <si>
    <t>Bovinos Fêmeas de 6 meses a &lt; 1 ano</t>
  </si>
  <si>
    <t>Bovinos Machos de 1 ano a &lt; 2 anos</t>
  </si>
  <si>
    <t>Bovinos Fêmeas de 1 ano a &lt; 2 anos</t>
  </si>
  <si>
    <r>
      <t xml:space="preserve">Bovinos Machos com </t>
    </r>
    <r>
      <rPr>
        <sz val="9"/>
        <color theme="1"/>
        <rFont val="Calibri"/>
        <family val="2"/>
      </rPr>
      <t>≥</t>
    </r>
    <r>
      <rPr>
        <sz val="10.35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2 anos</t>
    </r>
  </si>
  <si>
    <t>Bovinos Fêmeas com ≥ 2 anos</t>
  </si>
  <si>
    <t>3. Diferença  (2-1)</t>
  </si>
  <si>
    <t>Grupo homogéneo n</t>
  </si>
  <si>
    <t>Tipo de alimento
 (ton MS)</t>
  </si>
  <si>
    <t>Aditivos</t>
  </si>
  <si>
    <t>Grupo Homogéneo n</t>
  </si>
  <si>
    <t>(ton de Matéria Seca)</t>
  </si>
  <si>
    <t>Tipo de alimento (ton)</t>
  </si>
  <si>
    <r>
      <t xml:space="preserve">1. </t>
    </r>
    <r>
      <rPr>
        <b/>
        <sz val="11"/>
        <color theme="1"/>
        <rFont val="Calibri"/>
        <family val="2"/>
        <scheme val="minor"/>
      </rPr>
      <t>Identificação do beneficiário e da exploração</t>
    </r>
  </si>
  <si>
    <r>
      <rPr>
        <b/>
        <sz val="11"/>
        <color theme="1"/>
        <rFont val="Calibri"/>
        <family val="2"/>
        <scheme val="minor"/>
      </rPr>
      <t>2.2 e 2.3</t>
    </r>
    <r>
      <rPr>
        <sz val="11"/>
        <color theme="1"/>
        <rFont val="Calibri"/>
        <family val="2"/>
        <scheme val="minor"/>
      </rPr>
      <t xml:space="preserve"> . </t>
    </r>
    <r>
      <rPr>
        <b/>
        <sz val="11"/>
        <color theme="1"/>
        <rFont val="Calibri"/>
        <family val="2"/>
        <scheme val="minor"/>
      </rPr>
      <t xml:space="preserve">PA_Grupo homogeneo:  </t>
    </r>
    <r>
      <rPr>
        <sz val="11"/>
        <color theme="1"/>
        <rFont val="Calibri"/>
        <family val="2"/>
        <scheme val="minor"/>
      </rPr>
      <t>Procedimento semelhante ao 2.1.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Preencher quadros 1, 2 e 4  (células de fundo branco).</t>
    </r>
  </si>
  <si>
    <r>
      <rPr>
        <b/>
        <sz val="11"/>
        <color theme="1"/>
        <rFont val="Calibri"/>
        <family val="2"/>
        <scheme val="minor"/>
      </rPr>
      <t>3.2 e 3.3 CC GH 2 e 3</t>
    </r>
    <r>
      <rPr>
        <sz val="11"/>
        <color theme="1"/>
        <rFont val="Calibri"/>
        <family val="2"/>
        <scheme val="minor"/>
      </rPr>
      <t xml:space="preserve"> - Procedimento semelhante ao 3.1, caso haja mais do que um grupo homogéneo . </t>
    </r>
  </si>
  <si>
    <t>Sócio gerente ou representante (quando aplicável)</t>
  </si>
  <si>
    <r>
      <t xml:space="preserve">(1) PB (%) para alimento composto (88% MS) (limiares máximos): 16% (idade </t>
    </r>
    <r>
      <rPr>
        <sz val="9"/>
        <rFont val="Calibri"/>
        <family val="2"/>
      </rPr>
      <t>≥</t>
    </r>
    <r>
      <rPr>
        <i/>
        <sz val="9"/>
        <rFont val="Calibri"/>
        <family val="2"/>
        <scheme val="minor"/>
      </rPr>
      <t xml:space="preserve">3 meses e &lt; 6 meses); 12% ( idade </t>
    </r>
    <r>
      <rPr>
        <sz val="9"/>
        <rFont val="Calibri"/>
        <family val="2"/>
      </rPr>
      <t>≥</t>
    </r>
    <r>
      <rPr>
        <i/>
        <sz val="10.35"/>
        <rFont val="Calibri"/>
        <family val="2"/>
      </rPr>
      <t xml:space="preserve"> </t>
    </r>
    <r>
      <rPr>
        <i/>
        <sz val="9"/>
        <rFont val="Calibri"/>
        <family val="2"/>
        <scheme val="minor"/>
      </rPr>
      <t xml:space="preserve">6 meses) </t>
    </r>
  </si>
  <si>
    <r>
      <t>(3) Se constantes no alimento composto, assinalar com "</t>
    </r>
    <r>
      <rPr>
        <b/>
        <i/>
        <sz val="9"/>
        <color theme="1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>".</t>
    </r>
  </si>
  <si>
    <t>Nota: ver comentários inseridos nas células</t>
  </si>
  <si>
    <t>Aditivos (ver nota 3)</t>
  </si>
  <si>
    <r>
      <rPr>
        <b/>
        <sz val="11"/>
        <color theme="1"/>
        <rFont val="Calibri"/>
        <family val="2"/>
        <scheme val="minor"/>
      </rPr>
      <t xml:space="preserve">3.1  CC_GH1: 
</t>
    </r>
    <r>
      <rPr>
        <sz val="11"/>
        <color theme="1"/>
        <rFont val="Calibri"/>
        <family val="2"/>
        <scheme val="minor"/>
      </rPr>
      <t xml:space="preserve">Os registos discriminados dos alimentos devem ser efetuados mensalmente, nos quadros do lado direito (fundo branco). 
</t>
    </r>
    <r>
      <rPr>
        <sz val="11"/>
        <rFont val="Calibri"/>
        <family val="2"/>
        <scheme val="minor"/>
      </rPr>
      <t>Os rótulos dos alimentos compostos devem ser registados no quadro da esquerda, do mês a que diz respeito (fundo branco). Simultaneamente, no mesmo quadro, deverá Indicar-se, sempre que presente(s), o número de identificação do(s) aditivo(s) da categoria dos aditivos zootécnicos ao abrigo do anexo I do Regulamento (CE) nº 1831/2003.</t>
    </r>
    <r>
      <rPr>
        <sz val="11"/>
        <color theme="1"/>
        <rFont val="Calibri"/>
        <family val="2"/>
        <scheme val="minor"/>
      </rPr>
      <t xml:space="preserve">
Preencher mensalmente, para cada classe de efetivo:
- o número de dias em dieta nesse mês.
- a quantidade que é fornecida dos alimentos que compõem a dieta (kg MS/dia/CN).</t>
    </r>
  </si>
  <si>
    <t>1 - Identificação do Beneficiário e da Exploração</t>
  </si>
  <si>
    <t>2 - Plano de Alimentação de Bovinos</t>
  </si>
  <si>
    <r>
      <t xml:space="preserve">2.1. Produção Forrageira </t>
    </r>
    <r>
      <rPr>
        <sz val="11"/>
        <rFont val="Calibri"/>
        <family val="2"/>
        <scheme val="minor"/>
      </rPr>
      <t>(preenchimento facultativo - quando exista Plano Forrageiro da Exploração)</t>
    </r>
  </si>
  <si>
    <r>
      <rPr>
        <b/>
        <sz val="11"/>
        <rFont val="Calibri"/>
        <family val="2"/>
        <scheme val="minor"/>
      </rPr>
      <t xml:space="preserve">2.2 Intensidade Produtiva </t>
    </r>
    <r>
      <rPr>
        <sz val="11"/>
        <rFont val="Calibri"/>
        <family val="2"/>
        <scheme val="minor"/>
      </rPr>
      <t>(CN/ ha de superficie forrageira)</t>
    </r>
  </si>
  <si>
    <t>2.3.Grupos Homogéneos (identificar atividade e raças)</t>
  </si>
  <si>
    <t>2.4. Total das Necessidades Alimentares e Dieta (efetivo total e ano civil)</t>
  </si>
  <si>
    <t>2.5. Alimento Composto</t>
  </si>
  <si>
    <t>1. Efetivo Pecuário</t>
  </si>
  <si>
    <t>2. Necessidades Nutricionais e Dieta (por dia e CN)</t>
  </si>
  <si>
    <t>3. Necessidades Nutricionais e Dieta Totais</t>
  </si>
  <si>
    <t>4. Alimento Composto</t>
  </si>
  <si>
    <t>Matéria Seca
(kg/MS/dia)</t>
  </si>
  <si>
    <t>Energia
(Mjoules/dia)</t>
  </si>
  <si>
    <r>
      <t>1.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Plano de alimentação </t>
    </r>
    <r>
      <rPr>
        <i/>
        <sz val="11"/>
        <color theme="1"/>
        <rFont val="Calibri"/>
        <family val="2"/>
        <scheme val="minor"/>
      </rPr>
      <t>(necessidades anuais)</t>
    </r>
  </si>
  <si>
    <r>
      <t>2.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Caderno de campo </t>
    </r>
  </si>
  <si>
    <r>
      <t>3.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Diferença (2-1)</t>
    </r>
  </si>
  <si>
    <t>Balanço</t>
  </si>
  <si>
    <r>
      <t>Mês:</t>
    </r>
    <r>
      <rPr>
        <sz val="11"/>
        <rFont val="Calibri"/>
        <family val="2"/>
        <scheme val="minor"/>
      </rPr>
      <t xml:space="preserve"> janeiro  </t>
    </r>
  </si>
  <si>
    <r>
      <t xml:space="preserve">Bovinos Machos com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 anos</t>
    </r>
  </si>
  <si>
    <r>
      <t xml:space="preserve">Mês: </t>
    </r>
    <r>
      <rPr>
        <sz val="11"/>
        <rFont val="Calibri"/>
        <family val="2"/>
        <scheme val="minor"/>
      </rPr>
      <t>fevereiro</t>
    </r>
  </si>
  <si>
    <r>
      <t xml:space="preserve">Mês: </t>
    </r>
    <r>
      <rPr>
        <sz val="11"/>
        <rFont val="Calibri"/>
        <family val="2"/>
        <scheme val="minor"/>
      </rPr>
      <t>março</t>
    </r>
  </si>
  <si>
    <r>
      <t xml:space="preserve">Mês: </t>
    </r>
    <r>
      <rPr>
        <sz val="11"/>
        <rFont val="Calibri"/>
        <family val="2"/>
        <scheme val="minor"/>
      </rPr>
      <t>abril</t>
    </r>
  </si>
  <si>
    <r>
      <t xml:space="preserve">Mês: </t>
    </r>
    <r>
      <rPr>
        <sz val="11"/>
        <rFont val="Calibri"/>
        <family val="2"/>
        <scheme val="minor"/>
      </rPr>
      <t>maio</t>
    </r>
  </si>
  <si>
    <r>
      <t xml:space="preserve">Mês: </t>
    </r>
    <r>
      <rPr>
        <sz val="11"/>
        <rFont val="Calibri"/>
        <family val="2"/>
        <scheme val="minor"/>
      </rPr>
      <t>junho</t>
    </r>
  </si>
  <si>
    <r>
      <t xml:space="preserve">Mês: </t>
    </r>
    <r>
      <rPr>
        <sz val="11"/>
        <rFont val="Calibri"/>
        <family val="2"/>
        <scheme val="minor"/>
      </rPr>
      <t>julho</t>
    </r>
  </si>
  <si>
    <r>
      <rPr>
        <b/>
        <sz val="11"/>
        <rFont val="Calibri"/>
        <family val="2"/>
        <scheme val="minor"/>
      </rPr>
      <t>Mês</t>
    </r>
    <r>
      <rPr>
        <sz val="11"/>
        <rFont val="Calibri"/>
        <family val="2"/>
        <scheme val="minor"/>
      </rPr>
      <t>: agosto</t>
    </r>
  </si>
  <si>
    <r>
      <t xml:space="preserve">Mês: </t>
    </r>
    <r>
      <rPr>
        <sz val="11"/>
        <rFont val="Calibri"/>
        <family val="2"/>
        <scheme val="minor"/>
      </rPr>
      <t>setembro</t>
    </r>
  </si>
  <si>
    <r>
      <t xml:space="preserve">Mês: </t>
    </r>
    <r>
      <rPr>
        <sz val="11"/>
        <rFont val="Calibri"/>
        <family val="2"/>
        <scheme val="minor"/>
      </rPr>
      <t>outubro</t>
    </r>
  </si>
  <si>
    <r>
      <t xml:space="preserve">Mês: </t>
    </r>
    <r>
      <rPr>
        <sz val="11"/>
        <rFont val="Calibri"/>
        <family val="2"/>
        <scheme val="minor"/>
      </rPr>
      <t>novembro</t>
    </r>
  </si>
  <si>
    <r>
      <t xml:space="preserve">Mês: </t>
    </r>
    <r>
      <rPr>
        <sz val="11"/>
        <rFont val="Calibri"/>
        <family val="2"/>
        <scheme val="minor"/>
      </rPr>
      <t>dezembro</t>
    </r>
  </si>
  <si>
    <r>
      <t>Mês:</t>
    </r>
    <r>
      <rPr>
        <sz val="11"/>
        <rFont val="Calibri"/>
        <family val="2"/>
        <scheme val="minor"/>
      </rPr>
      <t xml:space="preserve"> fevereiro</t>
    </r>
  </si>
  <si>
    <r>
      <t xml:space="preserve">Mês: </t>
    </r>
    <r>
      <rPr>
        <sz val="11"/>
        <rFont val="Calibri"/>
        <family val="2"/>
        <scheme val="minor"/>
      </rPr>
      <t>agosto</t>
    </r>
  </si>
  <si>
    <r>
      <t>Mês:</t>
    </r>
    <r>
      <rPr>
        <sz val="11"/>
        <rFont val="Calibri"/>
        <family val="2"/>
        <scheme val="minor"/>
      </rPr>
      <t xml:space="preserve"> agosto</t>
    </r>
  </si>
  <si>
    <t>Municipio</t>
  </si>
  <si>
    <t>DICO</t>
  </si>
  <si>
    <t>ABRANTES</t>
  </si>
  <si>
    <t>1401</t>
  </si>
  <si>
    <t>ÁGUEDA</t>
  </si>
  <si>
    <t>0101</t>
  </si>
  <si>
    <t>AGUIAR DA BEIRA</t>
  </si>
  <si>
    <t>0901</t>
  </si>
  <si>
    <t>ALANDROAL</t>
  </si>
  <si>
    <t>0701</t>
  </si>
  <si>
    <t>ALBERGARIA-A-VELHA</t>
  </si>
  <si>
    <t>0102</t>
  </si>
  <si>
    <t>ALBUFEIRA</t>
  </si>
  <si>
    <t>0801</t>
  </si>
  <si>
    <t>ALCÁCER DO SAL</t>
  </si>
  <si>
    <t>1501</t>
  </si>
  <si>
    <t>ALCANENA</t>
  </si>
  <si>
    <t>1402</t>
  </si>
  <si>
    <t>ALCOBAÇA</t>
  </si>
  <si>
    <t>1001</t>
  </si>
  <si>
    <t>ALCOCHETE</t>
  </si>
  <si>
    <t>1502</t>
  </si>
  <si>
    <t>ALCOUTIM</t>
  </si>
  <si>
    <t>0802</t>
  </si>
  <si>
    <t>ALENQUER</t>
  </si>
  <si>
    <t>1101</t>
  </si>
  <si>
    <t>ALFÂNDEGA DA FÉ</t>
  </si>
  <si>
    <t>0401</t>
  </si>
  <si>
    <t>ALIJÓ</t>
  </si>
  <si>
    <t>1701</t>
  </si>
  <si>
    <t>ALJEZUR</t>
  </si>
  <si>
    <t>0803</t>
  </si>
  <si>
    <t>ALJUSTREL</t>
  </si>
  <si>
    <t>0201</t>
  </si>
  <si>
    <t>ALMADA</t>
  </si>
  <si>
    <t>1503</t>
  </si>
  <si>
    <t>ALMEIDA</t>
  </si>
  <si>
    <t>0902</t>
  </si>
  <si>
    <t>ALMEIRIM</t>
  </si>
  <si>
    <t>1403</t>
  </si>
  <si>
    <t>ALMODÔVAR</t>
  </si>
  <si>
    <t>0202</t>
  </si>
  <si>
    <t>ALPIARÇA</t>
  </si>
  <si>
    <t>1404</t>
  </si>
  <si>
    <t>ALTER DO CHÃO</t>
  </si>
  <si>
    <t>1201</t>
  </si>
  <si>
    <t>ALVAIÁZERE</t>
  </si>
  <si>
    <t>1002</t>
  </si>
  <si>
    <t>ALVITO</t>
  </si>
  <si>
    <t>0203</t>
  </si>
  <si>
    <t>AMADORA</t>
  </si>
  <si>
    <t>1115</t>
  </si>
  <si>
    <t>AMARANTE</t>
  </si>
  <si>
    <t>1301</t>
  </si>
  <si>
    <t>AMARES</t>
  </si>
  <si>
    <t>0301</t>
  </si>
  <si>
    <t>ANADIA</t>
  </si>
  <si>
    <t>0103</t>
  </si>
  <si>
    <t>ANSIÃO</t>
  </si>
  <si>
    <t>1003</t>
  </si>
  <si>
    <t>ARCOS DE VALDEVEZ</t>
  </si>
  <si>
    <t>1601</t>
  </si>
  <si>
    <t>ARGANIL</t>
  </si>
  <si>
    <t>0601</t>
  </si>
  <si>
    <t>ARMAMAR</t>
  </si>
  <si>
    <t>1801</t>
  </si>
  <si>
    <t>AROUCA</t>
  </si>
  <si>
    <t>0104</t>
  </si>
  <si>
    <t>ARRAIOLOS</t>
  </si>
  <si>
    <t>0702</t>
  </si>
  <si>
    <t>ARRONCHES</t>
  </si>
  <si>
    <t>1202</t>
  </si>
  <si>
    <t>ARRUDA DOS VINHOS</t>
  </si>
  <si>
    <t>1102</t>
  </si>
  <si>
    <t>AVEIRO</t>
  </si>
  <si>
    <t>0105</t>
  </si>
  <si>
    <t>AVIS</t>
  </si>
  <si>
    <t>1203</t>
  </si>
  <si>
    <t>AZAMBUJA</t>
  </si>
  <si>
    <t>1103</t>
  </si>
  <si>
    <t>BAIÃO</t>
  </si>
  <si>
    <t>1302</t>
  </si>
  <si>
    <t>BARCELOS</t>
  </si>
  <si>
    <t>0302</t>
  </si>
  <si>
    <t>BARRANCOS</t>
  </si>
  <si>
    <t>0204</t>
  </si>
  <si>
    <t>BARREIRO</t>
  </si>
  <si>
    <t>1504</t>
  </si>
  <si>
    <t>BATALHA</t>
  </si>
  <si>
    <t>1004</t>
  </si>
  <si>
    <t>BEJA</t>
  </si>
  <si>
    <t>0205</t>
  </si>
  <si>
    <t>BELMONTE</t>
  </si>
  <si>
    <t>0501</t>
  </si>
  <si>
    <t>BENAVENTE</t>
  </si>
  <si>
    <t>1405</t>
  </si>
  <si>
    <t>BOMBARRAL</t>
  </si>
  <si>
    <t>1005</t>
  </si>
  <si>
    <t>BORBA</t>
  </si>
  <si>
    <t>0703</t>
  </si>
  <si>
    <t>BOTICAS</t>
  </si>
  <si>
    <t>1702</t>
  </si>
  <si>
    <t>BRAGA</t>
  </si>
  <si>
    <t>0303</t>
  </si>
  <si>
    <t>BRAGANÇA</t>
  </si>
  <si>
    <t>0402</t>
  </si>
  <si>
    <t>CABECEIRAS DE BASTO</t>
  </si>
  <si>
    <t>0304</t>
  </si>
  <si>
    <t>CADAVAL</t>
  </si>
  <si>
    <t>1104</t>
  </si>
  <si>
    <t>CALDAS DA RAINHA</t>
  </si>
  <si>
    <t>1006</t>
  </si>
  <si>
    <t>CAMINHA</t>
  </si>
  <si>
    <t>1602</t>
  </si>
  <si>
    <t>CAMPO MAIOR</t>
  </si>
  <si>
    <t>1204</t>
  </si>
  <si>
    <t>CANTANHEDE</t>
  </si>
  <si>
    <t>0602</t>
  </si>
  <si>
    <t>CARRAZEDA DE ANSIÃES</t>
  </si>
  <si>
    <t>0403</t>
  </si>
  <si>
    <t>CARREGAL DO SAL</t>
  </si>
  <si>
    <t>1802</t>
  </si>
  <si>
    <t>CARTAXO</t>
  </si>
  <si>
    <t>1406</t>
  </si>
  <si>
    <t>CASCAIS</t>
  </si>
  <si>
    <t>1105</t>
  </si>
  <si>
    <t>CASTANHEIRA DE PÊRA</t>
  </si>
  <si>
    <t>1007</t>
  </si>
  <si>
    <t>CASTELO BRANCO</t>
  </si>
  <si>
    <t>0502</t>
  </si>
  <si>
    <t>CASTELO DE PAIVA</t>
  </si>
  <si>
    <t>0106</t>
  </si>
  <si>
    <t>CASTELO DE VIDE</t>
  </si>
  <si>
    <t>1205</t>
  </si>
  <si>
    <t>CASTRO DAIRE</t>
  </si>
  <si>
    <t>1803</t>
  </si>
  <si>
    <t>CASTRO MARIM</t>
  </si>
  <si>
    <t>0804</t>
  </si>
  <si>
    <t>CASTRO VERDE</t>
  </si>
  <si>
    <t>0206</t>
  </si>
  <si>
    <t>CELORICO DA BEIRA</t>
  </si>
  <si>
    <t>0903</t>
  </si>
  <si>
    <t>CELORICO DE BASTO</t>
  </si>
  <si>
    <t>0305</t>
  </si>
  <si>
    <t>CHAMUSCA</t>
  </si>
  <si>
    <t>1407</t>
  </si>
  <si>
    <t>CHAVES</t>
  </si>
  <si>
    <t>1703</t>
  </si>
  <si>
    <t>CINFÃES</t>
  </si>
  <si>
    <t>1804</t>
  </si>
  <si>
    <t>COIMBRA</t>
  </si>
  <si>
    <t>0603</t>
  </si>
  <si>
    <t>CONDEIXA-A-NOVA</t>
  </si>
  <si>
    <t>0604</t>
  </si>
  <si>
    <t>CONSTÂNCIA</t>
  </si>
  <si>
    <t>1408</t>
  </si>
  <si>
    <t>CORUCHE</t>
  </si>
  <si>
    <t>1409</t>
  </si>
  <si>
    <t>COVILHÃ</t>
  </si>
  <si>
    <t>0503</t>
  </si>
  <si>
    <t>CRATO</t>
  </si>
  <si>
    <t>1206</t>
  </si>
  <si>
    <t>CUBA</t>
  </si>
  <si>
    <t>0207</t>
  </si>
  <si>
    <t>ELVAS</t>
  </si>
  <si>
    <t>1207</t>
  </si>
  <si>
    <t>ENTRONCAMENTO</t>
  </si>
  <si>
    <t>1410</t>
  </si>
  <si>
    <t>ESPINHO</t>
  </si>
  <si>
    <t>0107</t>
  </si>
  <si>
    <t>ESPOSENDE</t>
  </si>
  <si>
    <t>0306</t>
  </si>
  <si>
    <t>ESTARREJA</t>
  </si>
  <si>
    <t>0108</t>
  </si>
  <si>
    <t>ESTREMOZ</t>
  </si>
  <si>
    <t>0704</t>
  </si>
  <si>
    <t>ÉVORA</t>
  </si>
  <si>
    <t>0705</t>
  </si>
  <si>
    <t>FAFE</t>
  </si>
  <si>
    <t>0307</t>
  </si>
  <si>
    <t>FARO</t>
  </si>
  <si>
    <t>0805</t>
  </si>
  <si>
    <t>FELGUEIRAS</t>
  </si>
  <si>
    <t>1303</t>
  </si>
  <si>
    <t>FERREIRA DO ALENTEJO</t>
  </si>
  <si>
    <t>0208</t>
  </si>
  <si>
    <t>FERREIRA DO ZÊZERE</t>
  </si>
  <si>
    <t>1411</t>
  </si>
  <si>
    <t>FIGUEIRA DA FOZ</t>
  </si>
  <si>
    <t>0605</t>
  </si>
  <si>
    <t>FIGUEIRA DE CASTELO RODRIGO</t>
  </si>
  <si>
    <t>0904</t>
  </si>
  <si>
    <t>FIGUEIRÓ DOS VINHOS</t>
  </si>
  <si>
    <t>1008</t>
  </si>
  <si>
    <t>FORNOS DE ALGODRES</t>
  </si>
  <si>
    <t>0905</t>
  </si>
  <si>
    <t>FREIXO DE ESPADA À CINTA</t>
  </si>
  <si>
    <t>0404</t>
  </si>
  <si>
    <t>FRONTEIRA</t>
  </si>
  <si>
    <t>1208</t>
  </si>
  <si>
    <t>FUNDÃO</t>
  </si>
  <si>
    <t>0504</t>
  </si>
  <si>
    <t>GAVIÃO</t>
  </si>
  <si>
    <t>1209</t>
  </si>
  <si>
    <t>GÓIS</t>
  </si>
  <si>
    <t>0606</t>
  </si>
  <si>
    <t>GOLEGÃ</t>
  </si>
  <si>
    <t>1412</t>
  </si>
  <si>
    <t>GONDOMAR</t>
  </si>
  <si>
    <t>1304</t>
  </si>
  <si>
    <t>GOUVEIA</t>
  </si>
  <si>
    <t>0906</t>
  </si>
  <si>
    <t>GRÂNDOLA</t>
  </si>
  <si>
    <t>1505</t>
  </si>
  <si>
    <t>GUARDA</t>
  </si>
  <si>
    <t>0907</t>
  </si>
  <si>
    <t>GUIMARÃES</t>
  </si>
  <si>
    <t>0308</t>
  </si>
  <si>
    <t>IDANHA-A-NOVA</t>
  </si>
  <si>
    <t>0505</t>
  </si>
  <si>
    <t>ÍLHAVO</t>
  </si>
  <si>
    <t>0110</t>
  </si>
  <si>
    <t>LAGOA</t>
  </si>
  <si>
    <t>0806</t>
  </si>
  <si>
    <t>LAGOS</t>
  </si>
  <si>
    <t>0807</t>
  </si>
  <si>
    <t>LAMEGO</t>
  </si>
  <si>
    <t>1805</t>
  </si>
  <si>
    <t>LEIRIA</t>
  </si>
  <si>
    <t>1009</t>
  </si>
  <si>
    <t>LISBOA</t>
  </si>
  <si>
    <t>1106</t>
  </si>
  <si>
    <t>LOULÉ</t>
  </si>
  <si>
    <t>0808</t>
  </si>
  <si>
    <t>LOURES</t>
  </si>
  <si>
    <t>1107</t>
  </si>
  <si>
    <t>LOURINHÃ</t>
  </si>
  <si>
    <t>1108</t>
  </si>
  <si>
    <t>LOUSÃ</t>
  </si>
  <si>
    <t>0607</t>
  </si>
  <si>
    <t>LOUSADA</t>
  </si>
  <si>
    <t>1305</t>
  </si>
  <si>
    <t>MAÇÃO</t>
  </si>
  <si>
    <t>1413</t>
  </si>
  <si>
    <t>MACEDO DE CAVALEIROS</t>
  </si>
  <si>
    <t>0405</t>
  </si>
  <si>
    <t>MAFRA</t>
  </si>
  <si>
    <t>1109</t>
  </si>
  <si>
    <t>MAIA</t>
  </si>
  <si>
    <t>1306</t>
  </si>
  <si>
    <t>MANGUALDE</t>
  </si>
  <si>
    <t>1806</t>
  </si>
  <si>
    <t>MANTEIGAS</t>
  </si>
  <si>
    <t>0908</t>
  </si>
  <si>
    <t>MARCO DE CANAVESES</t>
  </si>
  <si>
    <t>1307</t>
  </si>
  <si>
    <t>MARINHA GRANDE</t>
  </si>
  <si>
    <t>1010</t>
  </si>
  <si>
    <t>MARVÃO</t>
  </si>
  <si>
    <t>1210</t>
  </si>
  <si>
    <t>MATOSINHOS</t>
  </si>
  <si>
    <t>1308</t>
  </si>
  <si>
    <t>MEALHADA</t>
  </si>
  <si>
    <t>0111</t>
  </si>
  <si>
    <t>MÊDA</t>
  </si>
  <si>
    <t>0909</t>
  </si>
  <si>
    <t>MELGAÇO</t>
  </si>
  <si>
    <t>1603</t>
  </si>
  <si>
    <t>MÉRTOLA</t>
  </si>
  <si>
    <t>0209</t>
  </si>
  <si>
    <t>MESÃO FRIO</t>
  </si>
  <si>
    <t>1704</t>
  </si>
  <si>
    <t>MIRA</t>
  </si>
  <si>
    <t>0608</t>
  </si>
  <si>
    <t>MIRANDA DO CORVO</t>
  </si>
  <si>
    <t>0609</t>
  </si>
  <si>
    <t>MIRANDA DO DOURO</t>
  </si>
  <si>
    <t>0406</t>
  </si>
  <si>
    <t>MIRANDELA</t>
  </si>
  <si>
    <t>0407</t>
  </si>
  <si>
    <t>MOGADOURO</t>
  </si>
  <si>
    <t>0408</t>
  </si>
  <si>
    <t>MOIMENTA DA BEIRA</t>
  </si>
  <si>
    <t>1807</t>
  </si>
  <si>
    <t>MOITA</t>
  </si>
  <si>
    <t>1506</t>
  </si>
  <si>
    <t>MONÇÃO</t>
  </si>
  <si>
    <t>1604</t>
  </si>
  <si>
    <t>MONCHIQUE</t>
  </si>
  <si>
    <t>0809</t>
  </si>
  <si>
    <t>MONDIM DE BASTO</t>
  </si>
  <si>
    <t>1705</t>
  </si>
  <si>
    <t>MONFORTE</t>
  </si>
  <si>
    <t>1211</t>
  </si>
  <si>
    <t>MONTALEGRE</t>
  </si>
  <si>
    <t>1706</t>
  </si>
  <si>
    <t>MONTEMOR-O-NOVO</t>
  </si>
  <si>
    <t>0706</t>
  </si>
  <si>
    <t>MONTEMOR-O-VELHO</t>
  </si>
  <si>
    <t>0610</t>
  </si>
  <si>
    <t>MONTIJO</t>
  </si>
  <si>
    <t>1507</t>
  </si>
  <si>
    <t>MORA</t>
  </si>
  <si>
    <t>0707</t>
  </si>
  <si>
    <t>MORTÁGUA</t>
  </si>
  <si>
    <t>1808</t>
  </si>
  <si>
    <t>MOURA</t>
  </si>
  <si>
    <t>0210</t>
  </si>
  <si>
    <t>MOURÃO</t>
  </si>
  <si>
    <t>0708</t>
  </si>
  <si>
    <t>MURÇA</t>
  </si>
  <si>
    <t>1707</t>
  </si>
  <si>
    <t>MURTOSA</t>
  </si>
  <si>
    <t>0112</t>
  </si>
  <si>
    <t>NAZARÉ</t>
  </si>
  <si>
    <t>1011</t>
  </si>
  <si>
    <t>NELAS</t>
  </si>
  <si>
    <t>1809</t>
  </si>
  <si>
    <t>NISA</t>
  </si>
  <si>
    <t>1212</t>
  </si>
  <si>
    <t>ÓBIDOS</t>
  </si>
  <si>
    <t>1012</t>
  </si>
  <si>
    <t>ODEMIRA</t>
  </si>
  <si>
    <t>0211</t>
  </si>
  <si>
    <t>ODIVELAS</t>
  </si>
  <si>
    <t>1116</t>
  </si>
  <si>
    <t>OEIRAS</t>
  </si>
  <si>
    <t>1110</t>
  </si>
  <si>
    <t>OLEIROS</t>
  </si>
  <si>
    <t>0506</t>
  </si>
  <si>
    <t>OLHÃO</t>
  </si>
  <si>
    <t>0810</t>
  </si>
  <si>
    <t>OLIVEIRA DE AZEMÉIS</t>
  </si>
  <si>
    <t>0113</t>
  </si>
  <si>
    <t>OLIVEIRA DE FRADES</t>
  </si>
  <si>
    <t>1810</t>
  </si>
  <si>
    <t>OLIVEIRA DO BAIRRO</t>
  </si>
  <si>
    <t>0114</t>
  </si>
  <si>
    <t>OLIVEIRA DO HOSPITAL</t>
  </si>
  <si>
    <t>0611</t>
  </si>
  <si>
    <t>OURÉM</t>
  </si>
  <si>
    <t>1421</t>
  </si>
  <si>
    <t>OURIQUE</t>
  </si>
  <si>
    <t>0212</t>
  </si>
  <si>
    <t>OVAR</t>
  </si>
  <si>
    <t>0115</t>
  </si>
  <si>
    <t>PAÇOS DE FERREIRA</t>
  </si>
  <si>
    <t>1309</t>
  </si>
  <si>
    <t>PALMELA</t>
  </si>
  <si>
    <t>1508</t>
  </si>
  <si>
    <t>PAMPILHOSA DA SERRA</t>
  </si>
  <si>
    <t>0612</t>
  </si>
  <si>
    <t>PAREDES</t>
  </si>
  <si>
    <t>1310</t>
  </si>
  <si>
    <t>PAREDES DE COURA</t>
  </si>
  <si>
    <t>1605</t>
  </si>
  <si>
    <t>PEDRÓGÃO GRANDE</t>
  </si>
  <si>
    <t>1013</t>
  </si>
  <si>
    <t>PENACOVA</t>
  </si>
  <si>
    <t>0613</t>
  </si>
  <si>
    <t>PENAFIEL</t>
  </si>
  <si>
    <t>1311</t>
  </si>
  <si>
    <t>PENALVA DO CASTELO</t>
  </si>
  <si>
    <t>1811</t>
  </si>
  <si>
    <t>PENAMACOR</t>
  </si>
  <si>
    <t>0507</t>
  </si>
  <si>
    <t>PENEDONO</t>
  </si>
  <si>
    <t>1812</t>
  </si>
  <si>
    <t>PENELA</t>
  </si>
  <si>
    <t>0614</t>
  </si>
  <si>
    <t>PENICHE</t>
  </si>
  <si>
    <t>1014</t>
  </si>
  <si>
    <t>PESO DA RÉGUA</t>
  </si>
  <si>
    <t>1708</t>
  </si>
  <si>
    <t>PINHEL</t>
  </si>
  <si>
    <t>0910</t>
  </si>
  <si>
    <t>POMBAL</t>
  </si>
  <si>
    <t>1015</t>
  </si>
  <si>
    <t>PONTE DA BARCA</t>
  </si>
  <si>
    <t>1606</t>
  </si>
  <si>
    <t>PONTE DE LIMA</t>
  </si>
  <si>
    <t>1607</t>
  </si>
  <si>
    <t>PONTE DE SOR</t>
  </si>
  <si>
    <t>1213</t>
  </si>
  <si>
    <t>PORTALEGRE</t>
  </si>
  <si>
    <t>1214</t>
  </si>
  <si>
    <t>PORTEL</t>
  </si>
  <si>
    <t>0709</t>
  </si>
  <si>
    <t>PORTIMÃO</t>
  </si>
  <si>
    <t>0811</t>
  </si>
  <si>
    <t>PORTO</t>
  </si>
  <si>
    <t>1312</t>
  </si>
  <si>
    <t>PORTO DE MÓS</t>
  </si>
  <si>
    <t>1016</t>
  </si>
  <si>
    <t>PÓVOA DE LANHOSO</t>
  </si>
  <si>
    <t>0309</t>
  </si>
  <si>
    <t>PÓVOA DE VARZIM</t>
  </si>
  <si>
    <t>1313</t>
  </si>
  <si>
    <t>PROENÇA-A-NOVA</t>
  </si>
  <si>
    <t>0508</t>
  </si>
  <si>
    <t>REDONDO</t>
  </si>
  <si>
    <t>0710</t>
  </si>
  <si>
    <t>REGUENGOS DE MONSARAZ</t>
  </si>
  <si>
    <t>0711</t>
  </si>
  <si>
    <t>RESENDE</t>
  </si>
  <si>
    <t>1813</t>
  </si>
  <si>
    <t>RIBEIRA DE PENA</t>
  </si>
  <si>
    <t>1709</t>
  </si>
  <si>
    <t>RIO MAIOR</t>
  </si>
  <si>
    <t>1414</t>
  </si>
  <si>
    <t>SABROSA</t>
  </si>
  <si>
    <t>1710</t>
  </si>
  <si>
    <t>SABUGAL</t>
  </si>
  <si>
    <t>0911</t>
  </si>
  <si>
    <t>SALVATERRA DE MAGOS</t>
  </si>
  <si>
    <t>1415</t>
  </si>
  <si>
    <t>SANTA COMBA DÃO</t>
  </si>
  <si>
    <t>1814</t>
  </si>
  <si>
    <t>SANTA MARIA DA FEIRA</t>
  </si>
  <si>
    <t>0109</t>
  </si>
  <si>
    <t>SANTA MARTA DE PENAGUIÃO</t>
  </si>
  <si>
    <t>1711</t>
  </si>
  <si>
    <t>SANTARÉM</t>
  </si>
  <si>
    <t>1416</t>
  </si>
  <si>
    <t>SANTIAGO DO CACÉM</t>
  </si>
  <si>
    <t>1509</t>
  </si>
  <si>
    <t>SANTO TIRSO</t>
  </si>
  <si>
    <t>1314</t>
  </si>
  <si>
    <t>SÃO BRÁS DE ALPORTEL</t>
  </si>
  <si>
    <t>0812</t>
  </si>
  <si>
    <t>SÃO JOÃO DA MADEIRA</t>
  </si>
  <si>
    <t>0116</t>
  </si>
  <si>
    <t>SÃO JOÃO DA PESQUEIRA</t>
  </si>
  <si>
    <t>1815</t>
  </si>
  <si>
    <t>SÃO PEDRO DO SUL</t>
  </si>
  <si>
    <t>1816</t>
  </si>
  <si>
    <t>SARDOAL</t>
  </si>
  <si>
    <t>1417</t>
  </si>
  <si>
    <t>SÁTÃO</t>
  </si>
  <si>
    <t>1817</t>
  </si>
  <si>
    <t>SEIA</t>
  </si>
  <si>
    <t>0912</t>
  </si>
  <si>
    <t>SEIXAL</t>
  </si>
  <si>
    <t>1510</t>
  </si>
  <si>
    <t>SERNANCELHE</t>
  </si>
  <si>
    <t>1818</t>
  </si>
  <si>
    <t>SERPA</t>
  </si>
  <si>
    <t>0213</t>
  </si>
  <si>
    <t>SERTÃ</t>
  </si>
  <si>
    <t>0509</t>
  </si>
  <si>
    <t>SESIMBRA</t>
  </si>
  <si>
    <t>1511</t>
  </si>
  <si>
    <t>SETÚBAL</t>
  </si>
  <si>
    <t>1512</t>
  </si>
  <si>
    <t>SEVER DO VOUGA</t>
  </si>
  <si>
    <t>0117</t>
  </si>
  <si>
    <t>SILVES</t>
  </si>
  <si>
    <t>0813</t>
  </si>
  <si>
    <t>SINES</t>
  </si>
  <si>
    <t>1513</t>
  </si>
  <si>
    <t>SINTRA</t>
  </si>
  <si>
    <t>1111</t>
  </si>
  <si>
    <t>SOBRAL DE MONTE AGRAÇO</t>
  </si>
  <si>
    <t>1112</t>
  </si>
  <si>
    <t>SOURE</t>
  </si>
  <si>
    <t>0615</t>
  </si>
  <si>
    <t>SOUSEL</t>
  </si>
  <si>
    <t>1215</t>
  </si>
  <si>
    <t>TÁBUA</t>
  </si>
  <si>
    <t>0616</t>
  </si>
  <si>
    <t>TABUAÇO</t>
  </si>
  <si>
    <t>1819</t>
  </si>
  <si>
    <t>TAROUCA</t>
  </si>
  <si>
    <t>1820</t>
  </si>
  <si>
    <t>TAVIRA</t>
  </si>
  <si>
    <t>0814</t>
  </si>
  <si>
    <t>TERRAS DE BOURO</t>
  </si>
  <si>
    <t>0310</t>
  </si>
  <si>
    <t>TOMAR</t>
  </si>
  <si>
    <t>1418</t>
  </si>
  <si>
    <t>TONDELA</t>
  </si>
  <si>
    <t>1821</t>
  </si>
  <si>
    <t>TORRE DE MONCORVO</t>
  </si>
  <si>
    <t>0409</t>
  </si>
  <si>
    <t>TORRES NOVAS</t>
  </si>
  <si>
    <t>1419</t>
  </si>
  <si>
    <t>TORRES VEDRAS</t>
  </si>
  <si>
    <t>1113</t>
  </si>
  <si>
    <t>TRANCOSO</t>
  </si>
  <si>
    <t>0913</t>
  </si>
  <si>
    <t>TROFA</t>
  </si>
  <si>
    <t>1318</t>
  </si>
  <si>
    <t>VAGOS</t>
  </si>
  <si>
    <t>0118</t>
  </si>
  <si>
    <t>VALE DE CAMBRA</t>
  </si>
  <si>
    <t>0119</t>
  </si>
  <si>
    <t>VALENÇA</t>
  </si>
  <si>
    <t>1608</t>
  </si>
  <si>
    <t>VALONGO</t>
  </si>
  <si>
    <t>1315</t>
  </si>
  <si>
    <t>VALPAÇOS</t>
  </si>
  <si>
    <t>1712</t>
  </si>
  <si>
    <t>VENDAS NOVAS</t>
  </si>
  <si>
    <t>0712</t>
  </si>
  <si>
    <t>VIANA DO ALENTEJO</t>
  </si>
  <si>
    <t>0713</t>
  </si>
  <si>
    <t>VIANA DO CASTELO</t>
  </si>
  <si>
    <t>1609</t>
  </si>
  <si>
    <t>VIDIGUEIRA</t>
  </si>
  <si>
    <t>0214</t>
  </si>
  <si>
    <t>VIEIRA DO MINHO</t>
  </si>
  <si>
    <t>0311</t>
  </si>
  <si>
    <t>VILA DE REI</t>
  </si>
  <si>
    <t>0510</t>
  </si>
  <si>
    <t>VILA DO BISPO</t>
  </si>
  <si>
    <t>0815</t>
  </si>
  <si>
    <t>VILA DO CONDE</t>
  </si>
  <si>
    <t>1316</t>
  </si>
  <si>
    <t>VILA FLOR</t>
  </si>
  <si>
    <t>0410</t>
  </si>
  <si>
    <t>VILA FRANCA DE XIRA</t>
  </si>
  <si>
    <t>1114</t>
  </si>
  <si>
    <t>VILA NOVA DA BARQUINHA</t>
  </si>
  <si>
    <t>1420</t>
  </si>
  <si>
    <t>VILA NOVA DE CERVEIRA</t>
  </si>
  <si>
    <t>1610</t>
  </si>
  <si>
    <t>VILA NOVA DE FAMALICÃO</t>
  </si>
  <si>
    <t>0312</t>
  </si>
  <si>
    <t>VILA NOVA DE FOZ CÔA</t>
  </si>
  <si>
    <t>0914</t>
  </si>
  <si>
    <t>VILA NOVA DE GAIA</t>
  </si>
  <si>
    <t>1317</t>
  </si>
  <si>
    <t>VILA NOVA DE PAIVA</t>
  </si>
  <si>
    <t>1822</t>
  </si>
  <si>
    <t>VILA NOVA DE POIARES</t>
  </si>
  <si>
    <t>0617</t>
  </si>
  <si>
    <t>VILA POUCA DE AGUIAR</t>
  </si>
  <si>
    <t>1713</t>
  </si>
  <si>
    <t>VILA REAL</t>
  </si>
  <si>
    <t>1714</t>
  </si>
  <si>
    <t>VILA REAL DE SANTO ANTÓNIO</t>
  </si>
  <si>
    <t>0816</t>
  </si>
  <si>
    <t>VILA VELHA DE RÓDÃO</t>
  </si>
  <si>
    <t>0511</t>
  </si>
  <si>
    <t>VILA VERDE</t>
  </si>
  <si>
    <t>0313</t>
  </si>
  <si>
    <t>VILA VIÇOSA</t>
  </si>
  <si>
    <t>0714</t>
  </si>
  <si>
    <t>VIMIOSO</t>
  </si>
  <si>
    <t>0411</t>
  </si>
  <si>
    <t>VINHAIS</t>
  </si>
  <si>
    <t>0412</t>
  </si>
  <si>
    <t>VISEU</t>
  </si>
  <si>
    <t>1823</t>
  </si>
  <si>
    <t>VIZELA</t>
  </si>
  <si>
    <t>0314</t>
  </si>
  <si>
    <t>VOUZELA</t>
  </si>
  <si>
    <t>1824</t>
  </si>
  <si>
    <t>DRAP Norte</t>
  </si>
  <si>
    <t>DRAP Centro</t>
  </si>
  <si>
    <t>DRAP LVT</t>
  </si>
  <si>
    <t>DRAP Alentejo</t>
  </si>
  <si>
    <t>DRAP Algarve</t>
  </si>
  <si>
    <t>A.3.4 Melhorar a eficiência alimentar animal para redução das emissões de GEE - Bovinos de Carne</t>
  </si>
  <si>
    <t>Instruções de apoio ao preenchimento Plano de alimentação e Caderno de Campo</t>
  </si>
  <si>
    <t>Identificação do beneficiário</t>
  </si>
  <si>
    <t>Contacto telefónico</t>
  </si>
  <si>
    <t xml:space="preserve">Bovinos de carne (CN): </t>
  </si>
  <si>
    <r>
      <t xml:space="preserve">2.1. </t>
    </r>
    <r>
      <rPr>
        <b/>
        <sz val="11"/>
        <color theme="1"/>
        <rFont val="Calibri"/>
        <family val="2"/>
        <scheme val="minor"/>
      </rPr>
      <t xml:space="preserve">PA_Grupo homogéneo:  </t>
    </r>
    <r>
      <rPr>
        <sz val="11"/>
        <color theme="1"/>
        <rFont val="Calibri"/>
        <family val="2"/>
        <scheme val="minor"/>
      </rPr>
      <t xml:space="preserve">preencher quadros 1, 2 e 4  (células de fundo branco): 
</t>
    </r>
    <r>
      <rPr>
        <b/>
        <sz val="11"/>
        <color theme="1"/>
        <rFont val="Calibri"/>
        <family val="2"/>
        <scheme val="minor"/>
      </rPr>
      <t>Quadro 1</t>
    </r>
    <r>
      <rPr>
        <sz val="11"/>
        <color theme="1"/>
        <rFont val="Calibri"/>
        <family val="2"/>
        <scheme val="minor"/>
      </rPr>
      <t xml:space="preserve"> – Preencher o número de cabeças normais (CN) por classe de efetivo e o número de dias que está na exploração a ser alimentado.
</t>
    </r>
    <r>
      <rPr>
        <b/>
        <sz val="11"/>
        <color theme="1"/>
        <rFont val="Calibri"/>
        <family val="2"/>
        <scheme val="minor"/>
      </rPr>
      <t>Quadro 2</t>
    </r>
    <r>
      <rPr>
        <sz val="11"/>
        <color theme="1"/>
        <rFont val="Calibri"/>
        <family val="2"/>
        <scheme val="minor"/>
      </rPr>
      <t xml:space="preserve"> – Preencher para cada classe identificada no quadro 1 as necessidades em: - Ingestão de matéria seca (MS), energia, proteína e fibra por dia e por CN.
</t>
    </r>
    <r>
      <rPr>
        <i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Em caso de não haver acompanhamento nutricional na exploração podem ser consultadas as tabelas da FEDNA (necessidades nutricionais engorda (https://www.fundacionfedna.org/sites/default/files/NORMAS_RUMIANTES_2008.pdf), recria (https://www.fundacionfedna.org/sites/default/files/NORMAS_RECRIA_2010.pdf) e escolher os valores considerados adequados.
</t>
    </r>
    <r>
      <rPr>
        <b/>
        <sz val="11"/>
        <color theme="1"/>
        <rFont val="Calibri"/>
        <family val="2"/>
        <scheme val="minor"/>
      </rPr>
      <t>Quadro 4</t>
    </r>
    <r>
      <rPr>
        <sz val="11"/>
        <color theme="1"/>
        <rFont val="Calibri"/>
        <family val="2"/>
        <scheme val="minor"/>
      </rPr>
      <t xml:space="preserve"> – Registar (assinalar com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) para cada classe de efetivo a consumir alimento composto qual ou quais os aditivos da categoria dos aditivos nutritivos, zootécnicos que este possui (a partir do rótulo alimento composto).
</t>
    </r>
  </si>
  <si>
    <r>
      <t xml:space="preserve">2. </t>
    </r>
    <r>
      <rPr>
        <b/>
        <sz val="11"/>
        <color theme="1"/>
        <rFont val="Calibri"/>
        <family val="2"/>
        <scheme val="minor"/>
      </rPr>
      <t>PLANO DE ALIMENTAÇÃO</t>
    </r>
    <r>
      <rPr>
        <sz val="11"/>
        <color theme="1"/>
        <rFont val="Calibri"/>
        <family val="2"/>
        <scheme val="minor"/>
      </rPr>
      <t xml:space="preserve">: preencher apenas os quadros 2.1 e 2.3. (fundo branco)
</t>
    </r>
    <r>
      <rPr>
        <b/>
        <sz val="11"/>
        <color theme="1"/>
        <rFont val="Calibri"/>
        <family val="2"/>
        <scheme val="minor"/>
      </rPr>
      <t>Q</t>
    </r>
    <r>
      <rPr>
        <b/>
        <sz val="11"/>
        <rFont val="Calibri"/>
        <family val="2"/>
        <scheme val="minor"/>
      </rPr>
      <t>uadro 2.1</t>
    </r>
    <r>
      <rPr>
        <sz val="11"/>
        <rFont val="Calibri"/>
        <family val="2"/>
        <scheme val="minor"/>
      </rPr>
      <t xml:space="preserve"> - Registar a produção forrageira decorrente do plano forrageiro da exploração  - de preenchimento facultativo e apenas quando exista Plano Forrageiro da Exploração.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Quadro 2.3 </t>
    </r>
    <r>
      <rPr>
        <sz val="11"/>
        <color theme="1"/>
        <rFont val="Calibri"/>
        <family val="2"/>
        <scheme val="minor"/>
      </rPr>
      <t xml:space="preserve">- Identificar os grupos pecuários homogéneos  em termos do tipo de dieta alimentar (ex: aleitantes, engorda, recria, em pastoreio).
</t>
    </r>
  </si>
  <si>
    <r>
      <rPr>
        <b/>
        <sz val="11"/>
        <color theme="1"/>
        <rFont val="Calibri"/>
        <family val="2"/>
        <scheme val="minor"/>
      </rPr>
      <t>Estrutura do formulário</t>
    </r>
    <r>
      <rPr>
        <sz val="11"/>
        <color theme="1"/>
        <rFont val="Calibri"/>
        <family val="2"/>
        <scheme val="minor"/>
      </rPr>
      <t xml:space="preserve">: 
</t>
    </r>
    <r>
      <rPr>
        <sz val="11"/>
        <rFont val="Calibri"/>
        <family val="2"/>
        <scheme val="minor"/>
      </rPr>
      <t xml:space="preserve">1. Identificação do beneficiário e da exploração (a cinzento) </t>
    </r>
    <r>
      <rPr>
        <sz val="11"/>
        <color theme="1"/>
        <rFont val="Calibri"/>
        <family val="2"/>
        <scheme val="minor"/>
      </rPr>
      <t xml:space="preserve">
2. PA - Plano de Alimentação, associado a fichas de registo por grupo homogéneo - Ficheiro 2.1, 2.2, 2.3 (a laranja)
3. CC - Caderno de campo, associado a fichas de registo, por grupo homogéneo - Ficheiro 3.1, 3.2, 3.3 (a verde)
</t>
    </r>
  </si>
  <si>
    <r>
      <rPr>
        <b/>
        <sz val="11"/>
        <color theme="1"/>
        <rFont val="Calibri"/>
        <family val="2"/>
        <scheme val="minor"/>
      </rPr>
      <t>Recomendações:</t>
    </r>
    <r>
      <rPr>
        <sz val="11"/>
        <color theme="1"/>
        <rFont val="Calibri"/>
        <family val="2"/>
        <scheme val="minor"/>
      </rPr>
      <t xml:space="preserve">
- Preencher unicamente </t>
    </r>
    <r>
      <rPr>
        <b/>
        <sz val="11"/>
        <color theme="1"/>
        <rFont val="Calibri"/>
        <family val="2"/>
        <scheme val="minor"/>
      </rPr>
      <t xml:space="preserve">as células de fundo branco. </t>
    </r>
    <r>
      <rPr>
        <sz val="11"/>
        <color theme="1"/>
        <rFont val="Calibri"/>
        <family val="2"/>
        <scheme val="minor"/>
      </rPr>
      <t>(as de fundo cinzento estão associadas a fórmulas</t>
    </r>
    <r>
      <rPr>
        <sz val="11"/>
        <color theme="4" tint="-0.249977111117893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ou seja, são de preenchimento automático após preenchimento das células de fundo branco).</t>
    </r>
    <r>
      <rPr>
        <b/>
        <sz val="11"/>
        <color theme="1"/>
        <rFont val="Calibri"/>
        <family val="2"/>
        <scheme val="minor"/>
      </rPr>
      <t xml:space="preserve"> 
- Os ficheiros relacionados com o Grupo Homogéneo 2 e 3 (GH2 e GH3)</t>
    </r>
    <r>
      <rPr>
        <sz val="11"/>
        <color theme="1"/>
        <rFont val="Calibri"/>
        <family val="2"/>
        <scheme val="minor"/>
      </rPr>
      <t xml:space="preserve"> apenas devem ser preenchidos em caso de se verificar mais do que um tipo de dieta alimentar.
</t>
    </r>
  </si>
  <si>
    <r>
      <t xml:space="preserve">
3. </t>
    </r>
    <r>
      <rPr>
        <b/>
        <sz val="11"/>
        <color theme="1"/>
        <rFont val="Calibri"/>
        <family val="2"/>
        <scheme val="minor"/>
      </rPr>
      <t>CADERNO DE CAMPO</t>
    </r>
    <r>
      <rPr>
        <sz val="11"/>
        <color theme="1"/>
        <rFont val="Calibri"/>
        <family val="2"/>
        <scheme val="minor"/>
      </rPr>
      <t>: Não preencher. Tratam-se de totalizadores. Nesta folha compara-se automáticamente a dieta realizada</t>
    </r>
    <r>
      <rPr>
        <sz val="11"/>
        <rFont val="Calibri"/>
        <family val="2"/>
        <scheme val="minor"/>
      </rPr>
      <t xml:space="preserve"> (separadores 3.1, 3.2 e 3.2)</t>
    </r>
    <r>
      <rPr>
        <sz val="11"/>
        <color theme="1"/>
        <rFont val="Calibri"/>
        <family val="2"/>
        <scheme val="minor"/>
      </rPr>
      <t xml:space="preserve"> com a preconizada no Plano de Alimentação </t>
    </r>
    <r>
      <rPr>
        <sz val="11"/>
        <rFont val="Calibri"/>
        <family val="2"/>
        <scheme val="minor"/>
      </rPr>
      <t>(separador 2).</t>
    </r>
  </si>
  <si>
    <t>TOTAL (Bovinos &lt; 6 meses)</t>
  </si>
  <si>
    <t>TOTAL (Bovinos ≥ 6 meses)</t>
  </si>
  <si>
    <t>(2) GB (%) para alimento composto (88% MS) - limiar mínimo 2%</t>
  </si>
  <si>
    <t>Tipo de alimento (ton 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</si>
</sst>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0.000"/>
  </numFmts>
  <fonts count="3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sz val="10.35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i/>
      <sz val="10.35"/>
      <name val="Calibri"/>
      <family val="2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31" fillId="0" borderId="0"/>
  </cellStyleXfs>
  <cellXfs count="245">
    <xf numFmtId="0" fontId="0" fillId="0" borderId="0" xfId="0"/>
    <xf numFmtId="0" fontId="0" fillId="0" borderId="0" xfId="0" applyAlignment="1">
      <alignment vertical="top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0" fillId="11" borderId="18" xfId="0" applyFill="1" applyBorder="1" applyAlignment="1">
      <alignment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9" fontId="0" fillId="3" borderId="4" xfId="1" applyFont="1" applyFill="1" applyBorder="1" applyProtection="1">
      <protection hidden="1"/>
    </xf>
    <xf numFmtId="9" fontId="0" fillId="3" borderId="6" xfId="1" applyFont="1" applyFill="1" applyBorder="1" applyProtection="1">
      <protection hidden="1"/>
    </xf>
    <xf numFmtId="9" fontId="0" fillId="3" borderId="11" xfId="1" applyFont="1" applyFill="1" applyBorder="1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0" xfId="0" applyFont="1" applyProtection="1">
      <protection hidden="1"/>
    </xf>
    <xf numFmtId="0" fontId="0" fillId="3" borderId="19" xfId="0" applyFont="1" applyFill="1" applyBorder="1" applyAlignment="1" applyProtection="1">
      <alignment horizontal="right" vertical="center" wrapText="1"/>
      <protection hidden="1"/>
    </xf>
    <xf numFmtId="0" fontId="0" fillId="3" borderId="21" xfId="0" applyFont="1" applyFill="1" applyBorder="1" applyAlignment="1" applyProtection="1">
      <alignment horizontal="right" vertical="center" wrapText="1"/>
      <protection hidden="1"/>
    </xf>
    <xf numFmtId="0" fontId="0" fillId="3" borderId="21" xfId="0" applyFont="1" applyFill="1" applyBorder="1" applyAlignment="1" applyProtection="1">
      <alignment horizontal="right" vertical="center" wrapText="1" indent="1"/>
      <protection hidden="1"/>
    </xf>
    <xf numFmtId="0" fontId="7" fillId="3" borderId="21" xfId="0" applyFont="1" applyFill="1" applyBorder="1" applyAlignment="1" applyProtection="1">
      <alignment vertical="center" wrapText="1"/>
      <protection hidden="1"/>
    </xf>
    <xf numFmtId="0" fontId="7" fillId="3" borderId="19" xfId="0" applyFont="1" applyFill="1" applyBorder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vertical="center" wrapText="1"/>
      <protection hidden="1"/>
    </xf>
    <xf numFmtId="0" fontId="0" fillId="3" borderId="1" xfId="0" applyFont="1" applyFill="1" applyBorder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left" vertical="center" indent="5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hidden="1"/>
    </xf>
    <xf numFmtId="0" fontId="2" fillId="0" borderId="0" xfId="0" applyFont="1" applyProtection="1"/>
    <xf numFmtId="0" fontId="24" fillId="0" borderId="0" xfId="0" applyFont="1" applyProtection="1"/>
    <xf numFmtId="0" fontId="8" fillId="0" borderId="0" xfId="0" applyFont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2" fillId="0" borderId="0" xfId="0" applyFont="1" applyFill="1" applyProtection="1"/>
    <xf numFmtId="0" fontId="0" fillId="0" borderId="0" xfId="0" applyFont="1" applyBorder="1" applyProtection="1"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0" fillId="3" borderId="5" xfId="0" applyFont="1" applyFill="1" applyBorder="1" applyAlignment="1" applyProtection="1">
      <alignment vertical="center" wrapText="1"/>
      <protection hidden="1"/>
    </xf>
    <xf numFmtId="0" fontId="0" fillId="3" borderId="12" xfId="0" applyFont="1" applyFill="1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horizontal="right" vertical="center" wrapText="1"/>
      <protection hidden="1"/>
    </xf>
    <xf numFmtId="0" fontId="16" fillId="0" borderId="3" xfId="0" applyFont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horizontal="right" vertical="center" wrapText="1" indent="2"/>
      <protection hidden="1"/>
    </xf>
    <xf numFmtId="0" fontId="16" fillId="0" borderId="3" xfId="0" applyFont="1" applyBorder="1" applyAlignment="1" applyProtection="1">
      <alignment horizontal="right" vertical="center" wrapText="1" indent="2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Protection="1"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27" fillId="0" borderId="7" xfId="0" applyFont="1" applyBorder="1" applyAlignment="1" applyProtection="1">
      <alignment horizontal="right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0" fillId="3" borderId="4" xfId="0" applyFont="1" applyFill="1" applyBorder="1" applyProtection="1">
      <protection hidden="1"/>
    </xf>
    <xf numFmtId="0" fontId="0" fillId="3" borderId="6" xfId="0" applyFont="1" applyFill="1" applyBorder="1" applyProtection="1"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0" fillId="3" borderId="10" xfId="0" applyFont="1" applyFill="1" applyBorder="1" applyProtection="1">
      <protection hidden="1"/>
    </xf>
    <xf numFmtId="0" fontId="28" fillId="0" borderId="7" xfId="0" applyFont="1" applyBorder="1" applyAlignment="1" applyProtection="1">
      <alignment horizontal="right"/>
      <protection hidden="1"/>
    </xf>
    <xf numFmtId="0" fontId="0" fillId="3" borderId="11" xfId="0" applyFont="1" applyFill="1" applyBorder="1" applyProtection="1">
      <protection hidden="1"/>
    </xf>
    <xf numFmtId="0" fontId="28" fillId="0" borderId="15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166" fontId="0" fillId="6" borderId="0" xfId="0" applyNumberFormat="1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3" borderId="4" xfId="0" applyFont="1" applyFill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32" fillId="12" borderId="23" xfId="2" applyFont="1" applyFill="1" applyBorder="1" applyAlignment="1">
      <alignment horizontal="center"/>
    </xf>
    <xf numFmtId="0" fontId="32" fillId="0" borderId="24" xfId="2" applyFont="1" applyFill="1" applyBorder="1" applyAlignment="1">
      <alignment wrapText="1"/>
    </xf>
    <xf numFmtId="0" fontId="0" fillId="3" borderId="21" xfId="0" quotePrefix="1" applyFont="1" applyFill="1" applyBorder="1" applyAlignment="1" applyProtection="1">
      <alignment horizontal="right" vertical="center" wrapText="1"/>
      <protection hidden="1"/>
    </xf>
    <xf numFmtId="0" fontId="0" fillId="3" borderId="10" xfId="0" applyFont="1" applyFill="1" applyBorder="1" applyAlignment="1" applyProtection="1">
      <alignment horizontal="right" vertical="center" wrapText="1" indent="2"/>
      <protection hidden="1"/>
    </xf>
    <xf numFmtId="9" fontId="0" fillId="3" borderId="3" xfId="1" applyFont="1" applyFill="1" applyBorder="1" applyAlignment="1" applyProtection="1">
      <alignment horizontal="right" vertical="center" wrapText="1" indent="2"/>
      <protection hidden="1"/>
    </xf>
    <xf numFmtId="0" fontId="0" fillId="3" borderId="0" xfId="0" applyFont="1" applyFill="1" applyAlignment="1" applyProtection="1">
      <alignment horizontal="right" vertical="center" wrapText="1" indent="2"/>
      <protection hidden="1"/>
    </xf>
    <xf numFmtId="0" fontId="0" fillId="3" borderId="5" xfId="0" applyFont="1" applyFill="1" applyBorder="1" applyAlignment="1" applyProtection="1">
      <alignment horizontal="right" vertical="center" wrapText="1" indent="2"/>
      <protection hidden="1"/>
    </xf>
    <xf numFmtId="0" fontId="0" fillId="3" borderId="12" xfId="0" applyFont="1" applyFill="1" applyBorder="1" applyAlignment="1" applyProtection="1">
      <alignment horizontal="right" vertical="center" wrapText="1" indent="2"/>
      <protection hidden="1"/>
    </xf>
    <xf numFmtId="0" fontId="0" fillId="3" borderId="10" xfId="0" applyFont="1" applyFill="1" applyBorder="1" applyAlignment="1" applyProtection="1">
      <alignment horizontal="right" indent="3"/>
      <protection hidden="1"/>
    </xf>
    <xf numFmtId="0" fontId="0" fillId="3" borderId="0" xfId="0" applyFont="1" applyFill="1" applyBorder="1" applyAlignment="1" applyProtection="1">
      <alignment horizontal="right" indent="3"/>
      <protection hidden="1"/>
    </xf>
    <xf numFmtId="9" fontId="0" fillId="3" borderId="3" xfId="1" applyFont="1" applyFill="1" applyBorder="1" applyAlignment="1" applyProtection="1">
      <alignment horizontal="right" indent="3"/>
      <protection hidden="1"/>
    </xf>
    <xf numFmtId="0" fontId="0" fillId="3" borderId="5" xfId="0" applyFont="1" applyFill="1" applyBorder="1" applyAlignment="1" applyProtection="1">
      <alignment horizontal="right" indent="3"/>
      <protection hidden="1"/>
    </xf>
    <xf numFmtId="0" fontId="0" fillId="3" borderId="12" xfId="0" applyFont="1" applyFill="1" applyBorder="1" applyAlignment="1" applyProtection="1">
      <alignment horizontal="right" indent="3"/>
      <protection hidden="1"/>
    </xf>
    <xf numFmtId="0" fontId="7" fillId="3" borderId="10" xfId="0" applyFont="1" applyFill="1" applyBorder="1" applyAlignment="1" applyProtection="1">
      <alignment horizontal="right" indent="3"/>
      <protection hidden="1"/>
    </xf>
    <xf numFmtId="9" fontId="0" fillId="3" borderId="5" xfId="1" applyFont="1" applyFill="1" applyBorder="1" applyAlignment="1" applyProtection="1">
      <alignment horizontal="right" indent="3"/>
      <protection hidden="1"/>
    </xf>
    <xf numFmtId="9" fontId="0" fillId="3" borderId="12" xfId="1" applyFont="1" applyFill="1" applyBorder="1" applyAlignment="1" applyProtection="1">
      <alignment horizontal="right" indent="3"/>
      <protection hidden="1"/>
    </xf>
    <xf numFmtId="165" fontId="0" fillId="3" borderId="10" xfId="1" applyNumberFormat="1" applyFont="1" applyFill="1" applyBorder="1" applyAlignment="1" applyProtection="1">
      <alignment horizontal="right" indent="3"/>
      <protection hidden="1"/>
    </xf>
    <xf numFmtId="165" fontId="0" fillId="3" borderId="0" xfId="1" applyNumberFormat="1" applyFont="1" applyFill="1" applyBorder="1" applyAlignment="1" applyProtection="1">
      <alignment horizontal="right" indent="3"/>
      <protection hidden="1"/>
    </xf>
    <xf numFmtId="0" fontId="0" fillId="3" borderId="0" xfId="0" applyFont="1" applyFill="1" applyAlignment="1" applyProtection="1">
      <alignment horizontal="right" indent="3"/>
      <protection hidden="1"/>
    </xf>
    <xf numFmtId="0" fontId="1" fillId="0" borderId="5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center"/>
      <protection hidden="1"/>
    </xf>
    <xf numFmtId="0" fontId="0" fillId="6" borderId="17" xfId="0" applyFont="1" applyFill="1" applyBorder="1" applyAlignment="1" applyProtection="1">
      <alignment vertical="center" wrapText="1"/>
      <protection locked="0"/>
    </xf>
    <xf numFmtId="0" fontId="0" fillId="6" borderId="22" xfId="0" applyFont="1" applyFill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7" fillId="9" borderId="21" xfId="0" applyFont="1" applyFill="1" applyBorder="1" applyAlignment="1" applyProtection="1">
      <alignment horizontal="left" vertical="center" wrapText="1" indent="1"/>
      <protection hidden="1"/>
    </xf>
    <xf numFmtId="0" fontId="7" fillId="9" borderId="17" xfId="0" applyFont="1" applyFill="1" applyBorder="1" applyAlignment="1" applyProtection="1">
      <alignment horizontal="left" vertical="center" wrapText="1" indent="1"/>
      <protection hidden="1"/>
    </xf>
    <xf numFmtId="0" fontId="7" fillId="9" borderId="22" xfId="0" applyFont="1" applyFill="1" applyBorder="1" applyAlignment="1" applyProtection="1">
      <alignment horizontal="left" vertical="center" wrapText="1" indent="1"/>
      <protection hidden="1"/>
    </xf>
    <xf numFmtId="0" fontId="7" fillId="9" borderId="19" xfId="0" applyFont="1" applyFill="1" applyBorder="1" applyAlignment="1" applyProtection="1">
      <alignment horizontal="left" vertical="center" wrapText="1" indent="1"/>
      <protection hidden="1"/>
    </xf>
    <xf numFmtId="0" fontId="7" fillId="9" borderId="16" xfId="0" applyFont="1" applyFill="1" applyBorder="1" applyAlignment="1" applyProtection="1">
      <alignment horizontal="left" vertical="center" wrapText="1" indent="1"/>
      <protection hidden="1"/>
    </xf>
    <xf numFmtId="0" fontId="7" fillId="9" borderId="20" xfId="0" applyFont="1" applyFill="1" applyBorder="1" applyAlignment="1" applyProtection="1">
      <alignment horizontal="left" vertical="center" wrapText="1" indent="1"/>
      <protection hidden="1"/>
    </xf>
    <xf numFmtId="0" fontId="0" fillId="6" borderId="16" xfId="0" applyFont="1" applyFill="1" applyBorder="1" applyAlignment="1" applyProtection="1">
      <alignment vertical="center" wrapText="1"/>
      <protection locked="0"/>
    </xf>
    <xf numFmtId="0" fontId="0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164" fontId="0" fillId="0" borderId="17" xfId="0" applyNumberFormat="1" applyFont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left" vertical="center" wrapText="1" indent="1"/>
      <protection hidden="1"/>
    </xf>
    <xf numFmtId="0" fontId="7" fillId="9" borderId="26" xfId="0" applyFont="1" applyFill="1" applyBorder="1" applyAlignment="1" applyProtection="1">
      <alignment horizontal="left" vertical="center" wrapText="1" indent="1"/>
      <protection hidden="1"/>
    </xf>
    <xf numFmtId="0" fontId="7" fillId="9" borderId="27" xfId="0" applyFont="1" applyFill="1" applyBorder="1" applyAlignment="1" applyProtection="1">
      <alignment horizontal="left" vertical="center" wrapText="1" indent="1"/>
      <protection hidden="1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21" fillId="5" borderId="13" xfId="0" applyFont="1" applyFill="1" applyBorder="1" applyAlignment="1" applyProtection="1">
      <alignment horizontal="center" vertical="center" wrapText="1"/>
      <protection hidden="1"/>
    </xf>
    <xf numFmtId="0" fontId="2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5" xfId="0" applyFont="1" applyFill="1" applyBorder="1" applyAlignment="1" applyProtection="1">
      <alignment horizontal="center" vertical="center" wrapText="1"/>
      <protection hidden="1"/>
    </xf>
    <xf numFmtId="0" fontId="26" fillId="4" borderId="10" xfId="0" applyFont="1" applyFill="1" applyBorder="1" applyAlignment="1" applyProtection="1">
      <alignment horizontal="center" vertical="center" wrapText="1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15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9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aux" xfId="2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11"/>
  <sheetViews>
    <sheetView showGridLines="0" tabSelected="1" zoomScaleNormal="100" zoomScalePageLayoutView="85" workbookViewId="0"/>
  </sheetViews>
  <sheetFormatPr defaultRowHeight="15" x14ac:dyDescent="0.25"/>
  <cols>
    <col min="1" max="1" width="137" style="1" customWidth="1"/>
  </cols>
  <sheetData>
    <row r="1" spans="1:1" ht="38.25" customHeight="1" x14ac:dyDescent="0.25">
      <c r="A1" s="41" t="s">
        <v>726</v>
      </c>
    </row>
    <row r="2" spans="1:1" ht="32.25" customHeight="1" x14ac:dyDescent="0.25">
      <c r="A2" s="41" t="s">
        <v>727</v>
      </c>
    </row>
    <row r="3" spans="1:1" ht="81" customHeight="1" x14ac:dyDescent="0.25">
      <c r="A3" s="2" t="s">
        <v>734</v>
      </c>
    </row>
    <row r="4" spans="1:1" ht="67.5" customHeight="1" x14ac:dyDescent="0.25">
      <c r="A4" s="3" t="s">
        <v>733</v>
      </c>
    </row>
    <row r="5" spans="1:1" ht="33" customHeight="1" x14ac:dyDescent="0.25">
      <c r="A5" s="4" t="s">
        <v>121</v>
      </c>
    </row>
    <row r="6" spans="1:1" ht="84.75" customHeight="1" x14ac:dyDescent="0.25">
      <c r="A6" s="5" t="s">
        <v>732</v>
      </c>
    </row>
    <row r="7" spans="1:1" ht="174" customHeight="1" x14ac:dyDescent="0.25">
      <c r="A7" s="5" t="s">
        <v>731</v>
      </c>
    </row>
    <row r="8" spans="1:1" ht="36.75" customHeight="1" x14ac:dyDescent="0.25">
      <c r="A8" s="5" t="s">
        <v>122</v>
      </c>
    </row>
    <row r="9" spans="1:1" ht="43.5" customHeight="1" x14ac:dyDescent="0.25">
      <c r="A9" s="6" t="s">
        <v>735</v>
      </c>
    </row>
    <row r="10" spans="1:1" ht="128.25" customHeight="1" x14ac:dyDescent="0.25">
      <c r="A10" s="6" t="s">
        <v>129</v>
      </c>
    </row>
    <row r="11" spans="1:1" ht="28.5" customHeight="1" x14ac:dyDescent="0.25">
      <c r="A11" s="6" t="s">
        <v>123</v>
      </c>
    </row>
  </sheetData>
  <sheetProtection algorithmName="SHA-512" hashValue="UiOLDQYyCwprBYr2YtPGZv5/l6FN2KVqO1MVeB4zwsevDlhQHqswCqcQqSG9gjcLzUXQrcoQPieAzakkxlw/mQ==" saltValue="X1mLMWGn400NF6x8FSqCvQ==" spinCount="100000" sheet="1" objects="1" scenarios="1"/>
  <pageMargins left="0.70866141732283472" right="0.70866141732283472" top="1.9685039370078741" bottom="0.74803149606299213" header="0.31496062992125984" footer="0.31496062992125984"/>
  <pageSetup paperSize="8" scale="95" orientation="portrait" r:id="rId1"/>
  <headerFooter>
    <oddHeader xml:space="preserve">&amp;L&amp;G&amp;C
&amp;24Plano de Alimentação e Caderno de Campo
</oddHeader>
    <oddFooter>&amp;C&amp;G</oddFooter>
  </headerFooter>
  <rowBreaks count="1" manualBreakCount="1">
    <brk id="8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98"/>
  <sheetViews>
    <sheetView showGridLines="0" zoomScale="80" zoomScaleNormal="80" zoomScalePageLayoutView="80" workbookViewId="0"/>
  </sheetViews>
  <sheetFormatPr defaultRowHeight="15" x14ac:dyDescent="0.25"/>
  <cols>
    <col min="1" max="1" width="43.42578125" style="26" customWidth="1"/>
    <col min="2" max="5" width="20.140625" style="26" customWidth="1"/>
    <col min="6" max="6" width="57.28515625" style="26" customWidth="1"/>
    <col min="7" max="7" width="3.7109375" style="26" customWidth="1"/>
    <col min="8" max="8" width="41.7109375" style="26" customWidth="1"/>
    <col min="9" max="9" width="10.85546875" style="26" customWidth="1"/>
    <col min="10" max="10" width="12.140625" style="26" customWidth="1"/>
    <col min="11" max="14" width="16.140625" style="26" customWidth="1"/>
    <col min="15" max="16384" width="9.140625" style="26"/>
  </cols>
  <sheetData>
    <row r="1" spans="1:14" ht="15.75" thickBot="1" x14ac:dyDescent="0.3"/>
    <row r="2" spans="1:14" ht="18" thickBot="1" x14ac:dyDescent="0.35">
      <c r="A2" s="62" t="s">
        <v>14</v>
      </c>
      <c r="B2" s="242">
        <f>+'2.2.PA_GH2'!B2:J2</f>
        <v>0</v>
      </c>
      <c r="C2" s="243"/>
      <c r="D2" s="243"/>
      <c r="E2" s="243"/>
      <c r="F2" s="244"/>
    </row>
    <row r="3" spans="1:14" x14ac:dyDescent="0.25">
      <c r="A3" s="30"/>
      <c r="B3" s="31"/>
      <c r="C3" s="31"/>
      <c r="D3" s="31"/>
      <c r="E3" s="31"/>
      <c r="F3" s="31"/>
    </row>
    <row r="4" spans="1:14" ht="15.75" thickBot="1" x14ac:dyDescent="0.3">
      <c r="A4" s="9" t="s">
        <v>146</v>
      </c>
      <c r="B4" s="91"/>
      <c r="C4" s="91"/>
      <c r="D4" s="91"/>
      <c r="E4" s="91"/>
      <c r="F4" s="91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225"/>
      <c r="B5" s="232" t="s">
        <v>120</v>
      </c>
      <c r="C5" s="233"/>
      <c r="D5" s="233"/>
      <c r="E5" s="234"/>
      <c r="F5" s="238" t="s">
        <v>36</v>
      </c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226"/>
      <c r="B6" s="241" t="s">
        <v>35</v>
      </c>
      <c r="C6" s="229"/>
      <c r="D6" s="229"/>
      <c r="E6" s="230"/>
      <c r="F6" s="239"/>
      <c r="G6" s="42"/>
      <c r="H6" s="42"/>
      <c r="I6" s="42"/>
      <c r="J6" s="42"/>
      <c r="K6" s="42"/>
      <c r="L6" s="42"/>
      <c r="M6" s="42"/>
      <c r="N6" s="42"/>
    </row>
    <row r="7" spans="1:14" ht="15.75" thickBot="1" x14ac:dyDescent="0.3">
      <c r="A7" s="226"/>
      <c r="B7" s="92" t="s">
        <v>37</v>
      </c>
      <c r="C7" s="92" t="s">
        <v>38</v>
      </c>
      <c r="D7" s="92" t="s">
        <v>39</v>
      </c>
      <c r="E7" s="92" t="s">
        <v>40</v>
      </c>
      <c r="F7" s="239"/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93" t="s">
        <v>105</v>
      </c>
      <c r="B8" s="94"/>
      <c r="C8" s="95"/>
      <c r="D8" s="94"/>
      <c r="E8" s="94"/>
      <c r="F8" s="96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97" t="s">
        <v>42</v>
      </c>
      <c r="B9" s="127">
        <f>+'2.PA_PLANO DE ALIMENTAÇÃO'!I35</f>
        <v>0</v>
      </c>
      <c r="C9" s="137">
        <f>+'2.PA_PLANO DE ALIMENTAÇÃO'!J35</f>
        <v>0</v>
      </c>
      <c r="D9" s="127">
        <f>+'2.PA_PLANO DE ALIMENTAÇÃO'!K35</f>
        <v>0</v>
      </c>
      <c r="E9" s="127">
        <f>+'2.PA_PLANO DE ALIMENTAÇÃO'!L35</f>
        <v>0</v>
      </c>
      <c r="F9" s="98"/>
      <c r="G9" s="42"/>
      <c r="H9" s="42"/>
      <c r="I9" s="42"/>
      <c r="J9" s="42"/>
      <c r="K9" s="42"/>
      <c r="L9" s="42"/>
      <c r="M9" s="42"/>
      <c r="N9" s="42"/>
    </row>
    <row r="10" spans="1:14" ht="15.75" thickBot="1" x14ac:dyDescent="0.3">
      <c r="A10" s="99" t="s">
        <v>43</v>
      </c>
      <c r="B10" s="129">
        <f>IFERROR(+B9/(SUM($B$9:$E$9)),0)</f>
        <v>0</v>
      </c>
      <c r="C10" s="129">
        <f>IFERROR(+C9/(SUM($B$9:$E$9)),0)</f>
        <v>0</v>
      </c>
      <c r="D10" s="129">
        <f>IFERROR(+D9/(SUM($B$9:$E$9)),0)</f>
        <v>0</v>
      </c>
      <c r="E10" s="129">
        <f>IFERROR(+E9/(SUM($B$9:$E$9)),0)</f>
        <v>0</v>
      </c>
      <c r="F10" s="100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93" t="s">
        <v>47</v>
      </c>
      <c r="B11" s="130"/>
      <c r="C11" s="131"/>
      <c r="D11" s="130"/>
      <c r="E11" s="130"/>
      <c r="F11" s="101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102" t="s">
        <v>48</v>
      </c>
      <c r="B12" s="127">
        <f>+B42</f>
        <v>0</v>
      </c>
      <c r="C12" s="127">
        <f t="shared" ref="C12:E12" si="0">+C42</f>
        <v>0</v>
      </c>
      <c r="D12" s="127">
        <f t="shared" si="0"/>
        <v>0</v>
      </c>
      <c r="E12" s="127">
        <f t="shared" si="0"/>
        <v>0</v>
      </c>
      <c r="F12" s="103">
        <f>+F42</f>
        <v>0</v>
      </c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102" t="s">
        <v>49</v>
      </c>
      <c r="B13" s="127">
        <f>+B57</f>
        <v>0</v>
      </c>
      <c r="C13" s="127">
        <f t="shared" ref="C13:E13" si="1">+C57</f>
        <v>0</v>
      </c>
      <c r="D13" s="127">
        <f t="shared" si="1"/>
        <v>0</v>
      </c>
      <c r="E13" s="127">
        <f t="shared" si="1"/>
        <v>0</v>
      </c>
      <c r="F13" s="103">
        <f>+F57</f>
        <v>0</v>
      </c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102" t="s">
        <v>50</v>
      </c>
      <c r="B14" s="127">
        <f>+B71</f>
        <v>0</v>
      </c>
      <c r="C14" s="127">
        <f t="shared" ref="C14:E14" si="2">+C71</f>
        <v>0</v>
      </c>
      <c r="D14" s="127">
        <f t="shared" si="2"/>
        <v>0</v>
      </c>
      <c r="E14" s="127">
        <f t="shared" si="2"/>
        <v>0</v>
      </c>
      <c r="F14" s="103">
        <f>+F71</f>
        <v>0</v>
      </c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102" t="s">
        <v>51</v>
      </c>
      <c r="B15" s="127">
        <f>+B85</f>
        <v>0</v>
      </c>
      <c r="C15" s="127">
        <f t="shared" ref="C15:E15" si="3">+C85</f>
        <v>0</v>
      </c>
      <c r="D15" s="127">
        <f t="shared" si="3"/>
        <v>0</v>
      </c>
      <c r="E15" s="127">
        <f t="shared" si="3"/>
        <v>0</v>
      </c>
      <c r="F15" s="103">
        <f>+F85</f>
        <v>0</v>
      </c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102" t="s">
        <v>52</v>
      </c>
      <c r="B16" s="127">
        <f>+B99</f>
        <v>0</v>
      </c>
      <c r="C16" s="127">
        <f t="shared" ref="C16:E16" si="4">+C99</f>
        <v>0</v>
      </c>
      <c r="D16" s="127">
        <f t="shared" si="4"/>
        <v>0</v>
      </c>
      <c r="E16" s="127">
        <f t="shared" si="4"/>
        <v>0</v>
      </c>
      <c r="F16" s="103">
        <f>+F99</f>
        <v>0</v>
      </c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102" t="s">
        <v>54</v>
      </c>
      <c r="B17" s="127">
        <f>+B113</f>
        <v>0</v>
      </c>
      <c r="C17" s="127">
        <f t="shared" ref="C17:E17" si="5">+C113</f>
        <v>0</v>
      </c>
      <c r="D17" s="127">
        <f t="shared" si="5"/>
        <v>0</v>
      </c>
      <c r="E17" s="127">
        <f t="shared" si="5"/>
        <v>0</v>
      </c>
      <c r="F17" s="103">
        <f>+F113</f>
        <v>0</v>
      </c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102" t="s">
        <v>53</v>
      </c>
      <c r="B18" s="127">
        <f>+B127</f>
        <v>0</v>
      </c>
      <c r="C18" s="127">
        <f t="shared" ref="C18:E18" si="6">+C127</f>
        <v>0</v>
      </c>
      <c r="D18" s="127">
        <f t="shared" si="6"/>
        <v>0</v>
      </c>
      <c r="E18" s="127">
        <f t="shared" si="6"/>
        <v>0</v>
      </c>
      <c r="F18" s="103">
        <f>+F127</f>
        <v>0</v>
      </c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102" t="s">
        <v>55</v>
      </c>
      <c r="B19" s="127">
        <f>+B142</f>
        <v>0</v>
      </c>
      <c r="C19" s="127">
        <f t="shared" ref="C19:E19" si="7">+C142</f>
        <v>0</v>
      </c>
      <c r="D19" s="127">
        <f t="shared" si="7"/>
        <v>0</v>
      </c>
      <c r="E19" s="127">
        <f t="shared" si="7"/>
        <v>0</v>
      </c>
      <c r="F19" s="103">
        <f>+F142</f>
        <v>0</v>
      </c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102" t="s">
        <v>56</v>
      </c>
      <c r="B20" s="127">
        <f>+B156</f>
        <v>0</v>
      </c>
      <c r="C20" s="127">
        <f t="shared" ref="C20:E20" si="8">+C156</f>
        <v>0</v>
      </c>
      <c r="D20" s="127">
        <f t="shared" si="8"/>
        <v>0</v>
      </c>
      <c r="E20" s="127">
        <f t="shared" si="8"/>
        <v>0</v>
      </c>
      <c r="F20" s="103">
        <f>+F156</f>
        <v>0</v>
      </c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102" t="s">
        <v>57</v>
      </c>
      <c r="B21" s="127">
        <f>+B170</f>
        <v>0</v>
      </c>
      <c r="C21" s="127">
        <f t="shared" ref="C21:E21" si="9">+C170</f>
        <v>0</v>
      </c>
      <c r="D21" s="127">
        <f t="shared" si="9"/>
        <v>0</v>
      </c>
      <c r="E21" s="127">
        <f t="shared" si="9"/>
        <v>0</v>
      </c>
      <c r="F21" s="103">
        <f>+F170</f>
        <v>0</v>
      </c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102" t="s">
        <v>58</v>
      </c>
      <c r="B22" s="127">
        <f>+B184</f>
        <v>0</v>
      </c>
      <c r="C22" s="127">
        <f t="shared" ref="C22:E22" si="10">+C184</f>
        <v>0</v>
      </c>
      <c r="D22" s="127">
        <f t="shared" si="10"/>
        <v>0</v>
      </c>
      <c r="E22" s="127">
        <f t="shared" si="10"/>
        <v>0</v>
      </c>
      <c r="F22" s="103">
        <f>+F184</f>
        <v>0</v>
      </c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102" t="s">
        <v>59</v>
      </c>
      <c r="B23" s="127">
        <f>+B198</f>
        <v>0</v>
      </c>
      <c r="C23" s="127">
        <f t="shared" ref="C23:E23" si="11">+C198</f>
        <v>0</v>
      </c>
      <c r="D23" s="127">
        <f t="shared" si="11"/>
        <v>0</v>
      </c>
      <c r="E23" s="127">
        <f t="shared" si="11"/>
        <v>0</v>
      </c>
      <c r="F23" s="103">
        <f>+F198</f>
        <v>0</v>
      </c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104" t="s">
        <v>42</v>
      </c>
      <c r="B24" s="132">
        <f>SUM(B12:B23)</f>
        <v>0</v>
      </c>
      <c r="C24" s="132">
        <f t="shared" ref="C24:E24" si="12">SUM(C12:C23)</f>
        <v>0</v>
      </c>
      <c r="D24" s="132">
        <f t="shared" si="12"/>
        <v>0</v>
      </c>
      <c r="E24" s="132">
        <f t="shared" si="12"/>
        <v>0</v>
      </c>
      <c r="F24" s="105"/>
      <c r="G24" s="42"/>
      <c r="H24" s="42"/>
      <c r="I24" s="42"/>
      <c r="J24" s="42"/>
      <c r="K24" s="42"/>
      <c r="L24" s="42"/>
      <c r="M24" s="42"/>
      <c r="N24" s="42"/>
    </row>
    <row r="25" spans="1:14" ht="15.75" thickBot="1" x14ac:dyDescent="0.3">
      <c r="A25" s="106" t="s">
        <v>43</v>
      </c>
      <c r="B25" s="129">
        <f>+IFERROR(B24/(SUM($B$24:$E$24)),0)</f>
        <v>0</v>
      </c>
      <c r="C25" s="129">
        <f t="shared" ref="C25:E25" si="13">+IFERROR(C24/(SUM($B$24:$E$24)),0)</f>
        <v>0</v>
      </c>
      <c r="D25" s="129">
        <f t="shared" si="13"/>
        <v>0</v>
      </c>
      <c r="E25" s="129">
        <f t="shared" si="13"/>
        <v>0</v>
      </c>
      <c r="F25" s="32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107" t="s">
        <v>114</v>
      </c>
      <c r="B26" s="133"/>
      <c r="C26" s="134"/>
      <c r="D26" s="133"/>
      <c r="E26" s="133"/>
      <c r="F26" s="33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104" t="s">
        <v>42</v>
      </c>
      <c r="B27" s="135">
        <f>+B24-B9</f>
        <v>0</v>
      </c>
      <c r="C27" s="136">
        <f>+C24-C9</f>
        <v>0</v>
      </c>
      <c r="D27" s="135">
        <f>+D24-D9</f>
        <v>0</v>
      </c>
      <c r="E27" s="135">
        <f>+E24-E9</f>
        <v>0</v>
      </c>
      <c r="F27" s="34"/>
      <c r="G27" s="42"/>
      <c r="H27" s="42"/>
      <c r="I27" s="42"/>
      <c r="J27" s="42"/>
      <c r="K27" s="42"/>
      <c r="L27" s="42"/>
      <c r="M27" s="42"/>
      <c r="N27" s="42"/>
    </row>
    <row r="28" spans="1:14" ht="15.75" thickBot="1" x14ac:dyDescent="0.3">
      <c r="A28" s="106" t="s">
        <v>43</v>
      </c>
      <c r="B28" s="129">
        <f>+B25-B10</f>
        <v>0</v>
      </c>
      <c r="C28" s="129">
        <f t="shared" ref="C28:E28" si="14">+C25-C10</f>
        <v>0</v>
      </c>
      <c r="D28" s="129">
        <f t="shared" si="14"/>
        <v>0</v>
      </c>
      <c r="E28" s="129">
        <f t="shared" si="14"/>
        <v>0</v>
      </c>
      <c r="F28" s="100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10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 thickBot="1" x14ac:dyDescent="0.3">
      <c r="A30" s="12" t="s">
        <v>147</v>
      </c>
      <c r="B30" s="42"/>
      <c r="C30" s="42"/>
      <c r="D30" s="42"/>
      <c r="E30" s="42"/>
      <c r="F30" s="42"/>
      <c r="G30" s="42"/>
      <c r="H30" s="12"/>
      <c r="I30" s="42"/>
      <c r="J30" s="42"/>
      <c r="K30" s="42"/>
      <c r="L30" s="42"/>
      <c r="M30" s="42"/>
      <c r="N30" s="42"/>
    </row>
    <row r="31" spans="1:14" ht="15" customHeight="1" x14ac:dyDescent="0.25">
      <c r="A31" s="225" t="s">
        <v>77</v>
      </c>
      <c r="B31" s="232" t="s">
        <v>19</v>
      </c>
      <c r="C31" s="233"/>
      <c r="D31" s="233"/>
      <c r="E31" s="234"/>
      <c r="F31" s="238" t="s">
        <v>36</v>
      </c>
      <c r="G31" s="42"/>
      <c r="H31" s="225" t="s">
        <v>17</v>
      </c>
      <c r="I31" s="225" t="s">
        <v>11</v>
      </c>
      <c r="J31" s="225" t="s">
        <v>75</v>
      </c>
      <c r="K31" s="232" t="s">
        <v>81</v>
      </c>
      <c r="L31" s="233"/>
      <c r="M31" s="233"/>
      <c r="N31" s="234"/>
    </row>
    <row r="32" spans="1:14" ht="15.75" thickBot="1" x14ac:dyDescent="0.3">
      <c r="A32" s="226"/>
      <c r="B32" s="241" t="s">
        <v>76</v>
      </c>
      <c r="C32" s="229"/>
      <c r="D32" s="229"/>
      <c r="E32" s="230"/>
      <c r="F32" s="239"/>
      <c r="G32" s="42"/>
      <c r="H32" s="226"/>
      <c r="I32" s="226"/>
      <c r="J32" s="226"/>
      <c r="K32" s="235"/>
      <c r="L32" s="236"/>
      <c r="M32" s="236"/>
      <c r="N32" s="237"/>
    </row>
    <row r="33" spans="1:14" ht="34.5" customHeight="1" thickBot="1" x14ac:dyDescent="0.3">
      <c r="A33" s="231"/>
      <c r="B33" s="110" t="s">
        <v>37</v>
      </c>
      <c r="C33" s="110" t="s">
        <v>38</v>
      </c>
      <c r="D33" s="110" t="s">
        <v>39</v>
      </c>
      <c r="E33" s="110" t="s">
        <v>40</v>
      </c>
      <c r="F33" s="240"/>
      <c r="G33" s="42"/>
      <c r="H33" s="231"/>
      <c r="I33" s="231"/>
      <c r="J33" s="231"/>
      <c r="K33" s="110" t="s">
        <v>37</v>
      </c>
      <c r="L33" s="110" t="s">
        <v>38</v>
      </c>
      <c r="M33" s="110" t="s">
        <v>39</v>
      </c>
      <c r="N33" s="110" t="s">
        <v>40</v>
      </c>
    </row>
    <row r="34" spans="1:14" ht="30" customHeight="1" thickBot="1" x14ac:dyDescent="0.3">
      <c r="A34" s="111" t="s">
        <v>106</v>
      </c>
      <c r="B34" s="112">
        <f>(+$I$34*$J$34*K34)/1000</f>
        <v>0</v>
      </c>
      <c r="C34" s="112">
        <f>+($I$34*$J$34*L34)/1000</f>
        <v>0</v>
      </c>
      <c r="D34" s="112">
        <f>+($I$34*$J$34*M34)/1000</f>
        <v>0</v>
      </c>
      <c r="E34" s="112">
        <f>+($I$34*$J$34*N34)/1000</f>
        <v>0</v>
      </c>
      <c r="F34" s="113"/>
      <c r="G34" s="42"/>
      <c r="H34" s="111" t="s">
        <v>106</v>
      </c>
      <c r="I34" s="113"/>
      <c r="J34" s="113"/>
      <c r="K34" s="113"/>
      <c r="L34" s="113"/>
      <c r="M34" s="113"/>
      <c r="N34" s="113"/>
    </row>
    <row r="35" spans="1:14" ht="30" customHeight="1" thickBot="1" x14ac:dyDescent="0.3">
      <c r="A35" s="111" t="s">
        <v>107</v>
      </c>
      <c r="B35" s="112">
        <f>+($I$35*$J$35*K35)/1000</f>
        <v>0</v>
      </c>
      <c r="C35" s="112">
        <f>+($I$35*$J$35*L35)/1000</f>
        <v>0</v>
      </c>
      <c r="D35" s="112">
        <f>+($I$35*$J$35*M35)/1000</f>
        <v>0</v>
      </c>
      <c r="E35" s="112">
        <f>+($I$35*$J$35*N35)/1000</f>
        <v>0</v>
      </c>
      <c r="F35" s="113"/>
      <c r="G35" s="42"/>
      <c r="H35" s="111" t="s">
        <v>107</v>
      </c>
      <c r="I35" s="113"/>
      <c r="J35" s="113"/>
      <c r="K35" s="113"/>
      <c r="L35" s="113"/>
      <c r="M35" s="113"/>
      <c r="N35" s="113"/>
    </row>
    <row r="36" spans="1:14" ht="30" customHeight="1" thickBot="1" x14ac:dyDescent="0.3">
      <c r="A36" s="111" t="s">
        <v>108</v>
      </c>
      <c r="B36" s="112">
        <f>+($I$36*$J$36*K36)/1000</f>
        <v>0</v>
      </c>
      <c r="C36" s="112">
        <f>+($I$36*$J$36*L36)/1000</f>
        <v>0</v>
      </c>
      <c r="D36" s="112">
        <f>+($I$36*$J$36*M36)/1000</f>
        <v>0</v>
      </c>
      <c r="E36" s="112">
        <f>+($I$36*$J$36*N36)/1000</f>
        <v>0</v>
      </c>
      <c r="F36" s="113"/>
      <c r="G36" s="42"/>
      <c r="H36" s="111" t="s">
        <v>108</v>
      </c>
      <c r="I36" s="113"/>
      <c r="J36" s="113"/>
      <c r="K36" s="113"/>
      <c r="L36" s="113"/>
      <c r="M36" s="113"/>
      <c r="N36" s="113"/>
    </row>
    <row r="37" spans="1:14" ht="30" customHeight="1" thickBot="1" x14ac:dyDescent="0.3">
      <c r="A37" s="111" t="s">
        <v>109</v>
      </c>
      <c r="B37" s="112">
        <f>+($I$37*$J$37*K37)/1000</f>
        <v>0</v>
      </c>
      <c r="C37" s="112">
        <f>+($I$37*$J$37*L37)/1000</f>
        <v>0</v>
      </c>
      <c r="D37" s="112">
        <f>+($I$37*$J$37*M37)/1000</f>
        <v>0</v>
      </c>
      <c r="E37" s="112">
        <f>(+$I$37*$J$37*N37)/1000</f>
        <v>0</v>
      </c>
      <c r="F37" s="113"/>
      <c r="G37" s="42"/>
      <c r="H37" s="111" t="s">
        <v>109</v>
      </c>
      <c r="I37" s="113"/>
      <c r="J37" s="113"/>
      <c r="K37" s="113"/>
      <c r="L37" s="113"/>
      <c r="M37" s="113"/>
      <c r="N37" s="113"/>
    </row>
    <row r="38" spans="1:14" ht="30" customHeight="1" thickBot="1" x14ac:dyDescent="0.3">
      <c r="A38" s="111" t="s">
        <v>110</v>
      </c>
      <c r="B38" s="112">
        <f>+($I$38*$J$38*K38)*1000</f>
        <v>0</v>
      </c>
      <c r="C38" s="112">
        <f>+($I$38*$J$38*L38)/1000</f>
        <v>0</v>
      </c>
      <c r="D38" s="112">
        <f>+($I$38*$J$38*M38)/1000</f>
        <v>0</v>
      </c>
      <c r="E38" s="112">
        <f>+($I$38*$J$38*N38)/1000</f>
        <v>0</v>
      </c>
      <c r="F38" s="113"/>
      <c r="G38" s="42"/>
      <c r="H38" s="111" t="s">
        <v>110</v>
      </c>
      <c r="I38" s="113"/>
      <c r="J38" s="113"/>
      <c r="K38" s="113"/>
      <c r="L38" s="113"/>
      <c r="M38" s="113"/>
      <c r="N38" s="113"/>
    </row>
    <row r="39" spans="1:14" ht="30" customHeight="1" thickBot="1" x14ac:dyDescent="0.3">
      <c r="A39" s="111" t="s">
        <v>111</v>
      </c>
      <c r="B39" s="112">
        <f>+($I$39*$J$39*K39)/1000</f>
        <v>0</v>
      </c>
      <c r="C39" s="112">
        <f>+($I$39*$J$39*L39)/1000</f>
        <v>0</v>
      </c>
      <c r="D39" s="112">
        <f>+($I$39*$J$39*M39)/1000</f>
        <v>0</v>
      </c>
      <c r="E39" s="112">
        <f>+($I$39*$J$39*N39)/1000</f>
        <v>0</v>
      </c>
      <c r="F39" s="113"/>
      <c r="G39" s="42"/>
      <c r="H39" s="111" t="s">
        <v>111</v>
      </c>
      <c r="I39" s="113"/>
      <c r="J39" s="113"/>
      <c r="K39" s="113"/>
      <c r="L39" s="113"/>
      <c r="M39" s="113"/>
      <c r="N39" s="113"/>
    </row>
    <row r="40" spans="1:14" ht="30" customHeight="1" thickBot="1" x14ac:dyDescent="0.3">
      <c r="A40" s="111" t="s">
        <v>148</v>
      </c>
      <c r="B40" s="112">
        <f>+($I$40*$J$40*K40)/1000</f>
        <v>0</v>
      </c>
      <c r="C40" s="112">
        <f>+($I$40*$J$40*L40)/1000</f>
        <v>0</v>
      </c>
      <c r="D40" s="112">
        <f>+($I$40*$J$40*M40)/1000</f>
        <v>0</v>
      </c>
      <c r="E40" s="112">
        <f>+($I$40*$J$40*N40)/1000</f>
        <v>0</v>
      </c>
      <c r="F40" s="113"/>
      <c r="G40" s="42"/>
      <c r="H40" s="111" t="s">
        <v>148</v>
      </c>
      <c r="I40" s="113"/>
      <c r="J40" s="113"/>
      <c r="K40" s="113"/>
      <c r="L40" s="113"/>
      <c r="M40" s="113"/>
      <c r="N40" s="113"/>
    </row>
    <row r="41" spans="1:14" ht="30" customHeight="1" thickBot="1" x14ac:dyDescent="0.3">
      <c r="A41" s="111" t="s">
        <v>113</v>
      </c>
      <c r="B41" s="112">
        <f>+($I$41*$J$41*K41)/1000</f>
        <v>0</v>
      </c>
      <c r="C41" s="112">
        <f>+($I$41*$J$41*L41)/1000</f>
        <v>0</v>
      </c>
      <c r="D41" s="112">
        <f>+($I$41*$J$41*M41)/1000</f>
        <v>0</v>
      </c>
      <c r="E41" s="112">
        <f>+($I$41*$J$41*N41)/1000</f>
        <v>0</v>
      </c>
      <c r="F41" s="113"/>
      <c r="G41" s="42"/>
      <c r="H41" s="111" t="s">
        <v>113</v>
      </c>
      <c r="I41" s="113"/>
      <c r="J41" s="113"/>
      <c r="K41" s="113"/>
      <c r="L41" s="113"/>
      <c r="M41" s="113"/>
      <c r="N41" s="113"/>
    </row>
    <row r="42" spans="1:14" ht="30" customHeight="1" thickBot="1" x14ac:dyDescent="0.3">
      <c r="A42" s="114" t="s">
        <v>41</v>
      </c>
      <c r="B42" s="112">
        <f>SUM(B34:B41)</f>
        <v>0</v>
      </c>
      <c r="C42" s="112">
        <f>SUM(C34:C41)</f>
        <v>0</v>
      </c>
      <c r="D42" s="112">
        <f>SUM(D34:D41)</f>
        <v>0</v>
      </c>
      <c r="E42" s="112">
        <f>SUM(E34:E41)</f>
        <v>0</v>
      </c>
      <c r="F42" s="113"/>
      <c r="G42" s="42"/>
      <c r="H42" s="42"/>
      <c r="I42" s="42"/>
      <c r="J42" s="42"/>
      <c r="K42" s="42"/>
      <c r="L42" s="42"/>
      <c r="M42" s="42"/>
      <c r="N42" s="42"/>
    </row>
    <row r="43" spans="1:14" ht="30" customHeight="1" x14ac:dyDescent="0.25">
      <c r="A43" s="116"/>
      <c r="B43" s="118"/>
      <c r="C43" s="118"/>
      <c r="D43" s="118"/>
      <c r="E43" s="118"/>
      <c r="F43" s="117"/>
      <c r="G43" s="42"/>
      <c r="H43" s="42"/>
      <c r="I43" s="42"/>
      <c r="J43" s="42"/>
      <c r="K43" s="42"/>
      <c r="L43" s="42"/>
      <c r="M43" s="42"/>
      <c r="N43" s="42"/>
    </row>
    <row r="44" spans="1:14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5.75" thickBot="1" x14ac:dyDescent="0.3">
      <c r="A45" s="12" t="s">
        <v>160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" customHeight="1" x14ac:dyDescent="0.25">
      <c r="A46" s="225" t="s">
        <v>77</v>
      </c>
      <c r="B46" s="232" t="s">
        <v>19</v>
      </c>
      <c r="C46" s="233"/>
      <c r="D46" s="233"/>
      <c r="E46" s="234"/>
      <c r="F46" s="238" t="s">
        <v>36</v>
      </c>
      <c r="G46" s="42"/>
      <c r="H46" s="225" t="s">
        <v>17</v>
      </c>
      <c r="I46" s="225" t="s">
        <v>11</v>
      </c>
      <c r="J46" s="225" t="s">
        <v>75</v>
      </c>
      <c r="K46" s="232" t="s">
        <v>81</v>
      </c>
      <c r="L46" s="233"/>
      <c r="M46" s="233"/>
      <c r="N46" s="234"/>
    </row>
    <row r="47" spans="1:14" ht="15.75" thickBot="1" x14ac:dyDescent="0.3">
      <c r="A47" s="226"/>
      <c r="B47" s="241" t="s">
        <v>76</v>
      </c>
      <c r="C47" s="229"/>
      <c r="D47" s="229"/>
      <c r="E47" s="230"/>
      <c r="F47" s="239"/>
      <c r="G47" s="42"/>
      <c r="H47" s="226"/>
      <c r="I47" s="226"/>
      <c r="J47" s="226"/>
      <c r="K47" s="235"/>
      <c r="L47" s="236"/>
      <c r="M47" s="236"/>
      <c r="N47" s="237"/>
    </row>
    <row r="48" spans="1:14" ht="34.5" customHeight="1" thickBot="1" x14ac:dyDescent="0.3">
      <c r="A48" s="231"/>
      <c r="B48" s="110" t="s">
        <v>37</v>
      </c>
      <c r="C48" s="110" t="s">
        <v>38</v>
      </c>
      <c r="D48" s="110" t="s">
        <v>39</v>
      </c>
      <c r="E48" s="110" t="s">
        <v>40</v>
      </c>
      <c r="F48" s="240"/>
      <c r="G48" s="42"/>
      <c r="H48" s="231"/>
      <c r="I48" s="231"/>
      <c r="J48" s="231"/>
      <c r="K48" s="110" t="s">
        <v>37</v>
      </c>
      <c r="L48" s="110" t="s">
        <v>38</v>
      </c>
      <c r="M48" s="110" t="s">
        <v>39</v>
      </c>
      <c r="N48" s="110" t="s">
        <v>40</v>
      </c>
    </row>
    <row r="49" spans="1:14" ht="30" customHeight="1" thickBot="1" x14ac:dyDescent="0.3">
      <c r="A49" s="111" t="s">
        <v>106</v>
      </c>
      <c r="B49" s="112">
        <f>+($I$49*$J$49*K49)/1000</f>
        <v>0</v>
      </c>
      <c r="C49" s="112">
        <f t="shared" ref="C49:E49" si="15">+($I$49*$J$49*L49)/1000</f>
        <v>0</v>
      </c>
      <c r="D49" s="112">
        <f t="shared" si="15"/>
        <v>0</v>
      </c>
      <c r="E49" s="112">
        <f t="shared" si="15"/>
        <v>0</v>
      </c>
      <c r="F49" s="113"/>
      <c r="G49" s="42"/>
      <c r="H49" s="111" t="s">
        <v>106</v>
      </c>
      <c r="I49" s="113"/>
      <c r="J49" s="113"/>
      <c r="K49" s="113"/>
      <c r="L49" s="113"/>
      <c r="M49" s="113"/>
      <c r="N49" s="113"/>
    </row>
    <row r="50" spans="1:14" ht="30" customHeight="1" thickBot="1" x14ac:dyDescent="0.3">
      <c r="A50" s="111" t="s">
        <v>107</v>
      </c>
      <c r="B50" s="112">
        <f>+($I$50*$J$50*K50)/1000</f>
        <v>0</v>
      </c>
      <c r="C50" s="112">
        <f t="shared" ref="C50:E50" si="16">+($I$50*$J$50*L50)/1000</f>
        <v>0</v>
      </c>
      <c r="D50" s="112">
        <f t="shared" si="16"/>
        <v>0</v>
      </c>
      <c r="E50" s="112">
        <f t="shared" si="16"/>
        <v>0</v>
      </c>
      <c r="F50" s="113"/>
      <c r="G50" s="42"/>
      <c r="H50" s="111" t="s">
        <v>107</v>
      </c>
      <c r="I50" s="113"/>
      <c r="J50" s="113"/>
      <c r="K50" s="113"/>
      <c r="L50" s="113"/>
      <c r="M50" s="113"/>
      <c r="N50" s="113"/>
    </row>
    <row r="51" spans="1:14" ht="30" customHeight="1" thickBot="1" x14ac:dyDescent="0.3">
      <c r="A51" s="111" t="s">
        <v>108</v>
      </c>
      <c r="B51" s="112">
        <f>+($I$51*$J$51*K51)/1000</f>
        <v>0</v>
      </c>
      <c r="C51" s="112">
        <f t="shared" ref="C51:E51" si="17">+($I$51*$J$51*L51)/1000</f>
        <v>0</v>
      </c>
      <c r="D51" s="112">
        <f t="shared" si="17"/>
        <v>0</v>
      </c>
      <c r="E51" s="112">
        <f t="shared" si="17"/>
        <v>0</v>
      </c>
      <c r="F51" s="113"/>
      <c r="G51" s="42"/>
      <c r="H51" s="111" t="s">
        <v>108</v>
      </c>
      <c r="I51" s="113"/>
      <c r="J51" s="113"/>
      <c r="K51" s="113"/>
      <c r="L51" s="113"/>
      <c r="M51" s="113"/>
      <c r="N51" s="113"/>
    </row>
    <row r="52" spans="1:14" ht="30" customHeight="1" thickBot="1" x14ac:dyDescent="0.3">
      <c r="A52" s="111" t="s">
        <v>109</v>
      </c>
      <c r="B52" s="112">
        <f>+($I$52*$J$52*K52)/1000</f>
        <v>0</v>
      </c>
      <c r="C52" s="112">
        <f t="shared" ref="C52:E52" si="18">+($I$52*$J$52*L52)/1000</f>
        <v>0</v>
      </c>
      <c r="D52" s="112">
        <f t="shared" si="18"/>
        <v>0</v>
      </c>
      <c r="E52" s="112">
        <f t="shared" si="18"/>
        <v>0</v>
      </c>
      <c r="F52" s="113"/>
      <c r="G52" s="42"/>
      <c r="H52" s="111" t="s">
        <v>109</v>
      </c>
      <c r="I52" s="113"/>
      <c r="J52" s="113"/>
      <c r="K52" s="113"/>
      <c r="L52" s="113"/>
      <c r="M52" s="113"/>
      <c r="N52" s="113"/>
    </row>
    <row r="53" spans="1:14" ht="30" customHeight="1" thickBot="1" x14ac:dyDescent="0.3">
      <c r="A53" s="111" t="s">
        <v>110</v>
      </c>
      <c r="B53" s="112">
        <f>+($I$53*$J$53*K53)/1000</f>
        <v>0</v>
      </c>
      <c r="C53" s="112">
        <f t="shared" ref="C53:E53" si="19">+($I$53*$J$53*L53)/1000</f>
        <v>0</v>
      </c>
      <c r="D53" s="112">
        <f t="shared" si="19"/>
        <v>0</v>
      </c>
      <c r="E53" s="112">
        <f t="shared" si="19"/>
        <v>0</v>
      </c>
      <c r="F53" s="113"/>
      <c r="G53" s="42"/>
      <c r="H53" s="111" t="s">
        <v>110</v>
      </c>
      <c r="I53" s="113"/>
      <c r="J53" s="113"/>
      <c r="K53" s="113"/>
      <c r="L53" s="113"/>
      <c r="M53" s="113"/>
      <c r="N53" s="113"/>
    </row>
    <row r="54" spans="1:14" ht="30" customHeight="1" thickBot="1" x14ac:dyDescent="0.3">
      <c r="A54" s="111" t="s">
        <v>111</v>
      </c>
      <c r="B54" s="112">
        <f>+($I$54*$J$54*K54)/1000</f>
        <v>0</v>
      </c>
      <c r="C54" s="112">
        <f t="shared" ref="C54:E54" si="20">+($I$54*$J$54*L54)/1000</f>
        <v>0</v>
      </c>
      <c r="D54" s="112">
        <f t="shared" si="20"/>
        <v>0</v>
      </c>
      <c r="E54" s="112">
        <f t="shared" si="20"/>
        <v>0</v>
      </c>
      <c r="F54" s="113"/>
      <c r="G54" s="42"/>
      <c r="H54" s="111" t="s">
        <v>111</v>
      </c>
      <c r="I54" s="113"/>
      <c r="J54" s="113"/>
      <c r="K54" s="113"/>
      <c r="L54" s="113"/>
      <c r="M54" s="113"/>
      <c r="N54" s="113"/>
    </row>
    <row r="55" spans="1:14" ht="30" customHeight="1" thickBot="1" x14ac:dyDescent="0.3">
      <c r="A55" s="111" t="s">
        <v>148</v>
      </c>
      <c r="B55" s="112">
        <f>+($I$55*$J$55*K55)/1000</f>
        <v>0</v>
      </c>
      <c r="C55" s="112">
        <f t="shared" ref="C55:E55" si="21">+($I$55*$J$55*L55)/1000</f>
        <v>0</v>
      </c>
      <c r="D55" s="112">
        <f t="shared" si="21"/>
        <v>0</v>
      </c>
      <c r="E55" s="112">
        <f t="shared" si="21"/>
        <v>0</v>
      </c>
      <c r="F55" s="113"/>
      <c r="G55" s="42"/>
      <c r="H55" s="111" t="s">
        <v>148</v>
      </c>
      <c r="I55" s="113"/>
      <c r="J55" s="113"/>
      <c r="K55" s="113"/>
      <c r="L55" s="113"/>
      <c r="M55" s="113"/>
      <c r="N55" s="113"/>
    </row>
    <row r="56" spans="1:14" ht="30" customHeight="1" thickBot="1" x14ac:dyDescent="0.3">
      <c r="A56" s="111" t="s">
        <v>113</v>
      </c>
      <c r="B56" s="112">
        <f>+($I$56*$J$56*K56)/1000</f>
        <v>0</v>
      </c>
      <c r="C56" s="112">
        <f t="shared" ref="C56:E56" si="22">+($I$56*$J$56*L56)/1000</f>
        <v>0</v>
      </c>
      <c r="D56" s="112">
        <f t="shared" si="22"/>
        <v>0</v>
      </c>
      <c r="E56" s="112">
        <f t="shared" si="22"/>
        <v>0</v>
      </c>
      <c r="F56" s="113"/>
      <c r="G56" s="42"/>
      <c r="H56" s="111" t="s">
        <v>113</v>
      </c>
      <c r="I56" s="113"/>
      <c r="J56" s="113"/>
      <c r="K56" s="113"/>
      <c r="L56" s="113"/>
      <c r="M56" s="113"/>
      <c r="N56" s="113"/>
    </row>
    <row r="57" spans="1:14" ht="30" customHeight="1" thickBot="1" x14ac:dyDescent="0.3">
      <c r="A57" s="114" t="s">
        <v>41</v>
      </c>
      <c r="B57" s="112">
        <f>SUM(B49:B56)</f>
        <v>0</v>
      </c>
      <c r="C57" s="112">
        <f>SUM(C49:C56)</f>
        <v>0</v>
      </c>
      <c r="D57" s="112">
        <f>SUM(D49:D56)</f>
        <v>0</v>
      </c>
      <c r="E57" s="112">
        <f>SUM(E49:E56)</f>
        <v>0</v>
      </c>
      <c r="F57" s="113"/>
      <c r="G57" s="42"/>
      <c r="H57" s="42"/>
      <c r="I57" s="42"/>
      <c r="J57" s="42"/>
      <c r="K57" s="42"/>
      <c r="L57" s="42"/>
      <c r="M57" s="42"/>
      <c r="N57" s="42"/>
    </row>
    <row r="58" spans="1:14" ht="18.75" customHeight="1" x14ac:dyDescent="0.25">
      <c r="A58" s="116"/>
      <c r="B58" s="118"/>
      <c r="C58" s="118"/>
      <c r="D58" s="118"/>
      <c r="E58" s="118"/>
      <c r="F58" s="117"/>
      <c r="G58" s="42"/>
      <c r="H58" s="42"/>
      <c r="I58" s="42"/>
      <c r="J58" s="42"/>
      <c r="K58" s="42"/>
      <c r="L58" s="42"/>
      <c r="M58" s="42"/>
      <c r="N58" s="42"/>
    </row>
    <row r="59" spans="1:14" ht="15.75" thickBot="1" x14ac:dyDescent="0.3">
      <c r="A59" s="12" t="s">
        <v>150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5" customHeight="1" x14ac:dyDescent="0.25">
      <c r="A60" s="225" t="s">
        <v>77</v>
      </c>
      <c r="B60" s="232" t="s">
        <v>19</v>
      </c>
      <c r="C60" s="233"/>
      <c r="D60" s="233"/>
      <c r="E60" s="234"/>
      <c r="F60" s="238" t="s">
        <v>36</v>
      </c>
      <c r="G60" s="42"/>
      <c r="H60" s="225" t="s">
        <v>17</v>
      </c>
      <c r="I60" s="225" t="s">
        <v>11</v>
      </c>
      <c r="J60" s="225" t="s">
        <v>75</v>
      </c>
      <c r="K60" s="232" t="s">
        <v>81</v>
      </c>
      <c r="L60" s="233"/>
      <c r="M60" s="233"/>
      <c r="N60" s="234"/>
    </row>
    <row r="61" spans="1:14" ht="15.75" thickBot="1" x14ac:dyDescent="0.3">
      <c r="A61" s="226"/>
      <c r="B61" s="241" t="s">
        <v>76</v>
      </c>
      <c r="C61" s="229"/>
      <c r="D61" s="229"/>
      <c r="E61" s="230"/>
      <c r="F61" s="239"/>
      <c r="G61" s="42"/>
      <c r="H61" s="226"/>
      <c r="I61" s="226"/>
      <c r="J61" s="226"/>
      <c r="K61" s="235"/>
      <c r="L61" s="236"/>
      <c r="M61" s="236"/>
      <c r="N61" s="237"/>
    </row>
    <row r="62" spans="1:14" ht="34.5" customHeight="1" thickBot="1" x14ac:dyDescent="0.3">
      <c r="A62" s="231"/>
      <c r="B62" s="110" t="s">
        <v>37</v>
      </c>
      <c r="C62" s="110" t="s">
        <v>38</v>
      </c>
      <c r="D62" s="110" t="s">
        <v>39</v>
      </c>
      <c r="E62" s="110" t="s">
        <v>40</v>
      </c>
      <c r="F62" s="240"/>
      <c r="G62" s="42"/>
      <c r="H62" s="231"/>
      <c r="I62" s="231"/>
      <c r="J62" s="231"/>
      <c r="K62" s="110" t="s">
        <v>37</v>
      </c>
      <c r="L62" s="110" t="s">
        <v>38</v>
      </c>
      <c r="M62" s="110" t="s">
        <v>39</v>
      </c>
      <c r="N62" s="110" t="s">
        <v>40</v>
      </c>
    </row>
    <row r="63" spans="1:14" ht="30" customHeight="1" thickBot="1" x14ac:dyDescent="0.3">
      <c r="A63" s="111" t="s">
        <v>106</v>
      </c>
      <c r="B63" s="112">
        <f>+($I$63*$J$63*K63)/1000</f>
        <v>0</v>
      </c>
      <c r="C63" s="112">
        <f t="shared" ref="C63:E63" si="23">+($I$63*$J$63*L63)/1000</f>
        <v>0</v>
      </c>
      <c r="D63" s="112">
        <f t="shared" si="23"/>
        <v>0</v>
      </c>
      <c r="E63" s="112">
        <f t="shared" si="23"/>
        <v>0</v>
      </c>
      <c r="F63" s="113"/>
      <c r="G63" s="42"/>
      <c r="H63" s="111" t="s">
        <v>106</v>
      </c>
      <c r="I63" s="113"/>
      <c r="J63" s="113"/>
      <c r="K63" s="113"/>
      <c r="L63" s="113"/>
      <c r="M63" s="113"/>
      <c r="N63" s="113"/>
    </row>
    <row r="64" spans="1:14" ht="30" customHeight="1" thickBot="1" x14ac:dyDescent="0.3">
      <c r="A64" s="111" t="s">
        <v>107</v>
      </c>
      <c r="B64" s="112">
        <f>+($I$64*$J$64*K64)/1000</f>
        <v>0</v>
      </c>
      <c r="C64" s="112">
        <f t="shared" ref="C64:E64" si="24">+($I$64*$J$64*L64)/1000</f>
        <v>0</v>
      </c>
      <c r="D64" s="112">
        <f t="shared" si="24"/>
        <v>0</v>
      </c>
      <c r="E64" s="112">
        <f t="shared" si="24"/>
        <v>0</v>
      </c>
      <c r="F64" s="113"/>
      <c r="G64" s="42"/>
      <c r="H64" s="111" t="s">
        <v>107</v>
      </c>
      <c r="I64" s="113"/>
      <c r="J64" s="113"/>
      <c r="K64" s="113"/>
      <c r="L64" s="113"/>
      <c r="M64" s="113"/>
      <c r="N64" s="113"/>
    </row>
    <row r="65" spans="1:14" ht="30" customHeight="1" thickBot="1" x14ac:dyDescent="0.3">
      <c r="A65" s="111" t="s">
        <v>108</v>
      </c>
      <c r="B65" s="112">
        <f>+($I$65*$J$65*K65)/1000</f>
        <v>0</v>
      </c>
      <c r="C65" s="112">
        <f t="shared" ref="C65:E65" si="25">+($I$65*$J$65*L65)/1000</f>
        <v>0</v>
      </c>
      <c r="D65" s="112">
        <f t="shared" si="25"/>
        <v>0</v>
      </c>
      <c r="E65" s="112">
        <f t="shared" si="25"/>
        <v>0</v>
      </c>
      <c r="F65" s="113"/>
      <c r="G65" s="42"/>
      <c r="H65" s="111" t="s">
        <v>108</v>
      </c>
      <c r="I65" s="113"/>
      <c r="J65" s="113"/>
      <c r="K65" s="113"/>
      <c r="L65" s="113"/>
      <c r="M65" s="113"/>
      <c r="N65" s="113"/>
    </row>
    <row r="66" spans="1:14" ht="30" customHeight="1" thickBot="1" x14ac:dyDescent="0.3">
      <c r="A66" s="111" t="s">
        <v>109</v>
      </c>
      <c r="B66" s="112">
        <f>+($I$66*$J$66*K66)/1000</f>
        <v>0</v>
      </c>
      <c r="C66" s="112">
        <f t="shared" ref="C66:E66" si="26">+($I$66*$J$66*L66)/1000</f>
        <v>0</v>
      </c>
      <c r="D66" s="112">
        <f t="shared" si="26"/>
        <v>0</v>
      </c>
      <c r="E66" s="112">
        <f t="shared" si="26"/>
        <v>0</v>
      </c>
      <c r="F66" s="113"/>
      <c r="G66" s="42"/>
      <c r="H66" s="111" t="s">
        <v>109</v>
      </c>
      <c r="I66" s="113"/>
      <c r="J66" s="113"/>
      <c r="K66" s="113"/>
      <c r="L66" s="113"/>
      <c r="M66" s="113"/>
      <c r="N66" s="113"/>
    </row>
    <row r="67" spans="1:14" ht="30" customHeight="1" thickBot="1" x14ac:dyDescent="0.3">
      <c r="A67" s="111" t="s">
        <v>110</v>
      </c>
      <c r="B67" s="112">
        <f>+($I$67*$J$67*K67)/1000</f>
        <v>0</v>
      </c>
      <c r="C67" s="112">
        <f t="shared" ref="C67:E67" si="27">+($I$67*$J$67*L67)/1000</f>
        <v>0</v>
      </c>
      <c r="D67" s="112">
        <f t="shared" si="27"/>
        <v>0</v>
      </c>
      <c r="E67" s="112">
        <f t="shared" si="27"/>
        <v>0</v>
      </c>
      <c r="F67" s="113"/>
      <c r="G67" s="42"/>
      <c r="H67" s="111" t="s">
        <v>110</v>
      </c>
      <c r="I67" s="113"/>
      <c r="J67" s="113"/>
      <c r="K67" s="113"/>
      <c r="L67" s="113"/>
      <c r="M67" s="113"/>
      <c r="N67" s="113"/>
    </row>
    <row r="68" spans="1:14" ht="30" customHeight="1" thickBot="1" x14ac:dyDescent="0.3">
      <c r="A68" s="111" t="s">
        <v>111</v>
      </c>
      <c r="B68" s="112">
        <f>+($I$68*$J$68*K68)/1000</f>
        <v>0</v>
      </c>
      <c r="C68" s="112">
        <f t="shared" ref="C68:E68" si="28">+($I$68*$J$68*L68)/1000</f>
        <v>0</v>
      </c>
      <c r="D68" s="112">
        <f t="shared" si="28"/>
        <v>0</v>
      </c>
      <c r="E68" s="112">
        <f t="shared" si="28"/>
        <v>0</v>
      </c>
      <c r="F68" s="113"/>
      <c r="G68" s="42"/>
      <c r="H68" s="111" t="s">
        <v>111</v>
      </c>
      <c r="I68" s="113"/>
      <c r="J68" s="113"/>
      <c r="K68" s="113"/>
      <c r="L68" s="113"/>
      <c r="M68" s="113"/>
      <c r="N68" s="113"/>
    </row>
    <row r="69" spans="1:14" ht="30" customHeight="1" thickBot="1" x14ac:dyDescent="0.3">
      <c r="A69" s="111" t="s">
        <v>148</v>
      </c>
      <c r="B69" s="112">
        <f>+($I$69*$J$69*K69)/1000</f>
        <v>0</v>
      </c>
      <c r="C69" s="112">
        <f t="shared" ref="C69:E69" si="29">+($I$69*$J$69*L69)/1000</f>
        <v>0</v>
      </c>
      <c r="D69" s="112">
        <f t="shared" si="29"/>
        <v>0</v>
      </c>
      <c r="E69" s="112">
        <f t="shared" si="29"/>
        <v>0</v>
      </c>
      <c r="F69" s="113"/>
      <c r="G69" s="42"/>
      <c r="H69" s="111" t="s">
        <v>148</v>
      </c>
      <c r="I69" s="113"/>
      <c r="J69" s="113"/>
      <c r="K69" s="113"/>
      <c r="L69" s="113"/>
      <c r="M69" s="113"/>
      <c r="N69" s="113"/>
    </row>
    <row r="70" spans="1:14" ht="30" customHeight="1" thickBot="1" x14ac:dyDescent="0.3">
      <c r="A70" s="111" t="s">
        <v>113</v>
      </c>
      <c r="B70" s="112">
        <f>+($I$70*$J$70*K70)/1000</f>
        <v>0</v>
      </c>
      <c r="C70" s="112">
        <f t="shared" ref="C70:E70" si="30">+($I$70*$J$70*L70)/1000</f>
        <v>0</v>
      </c>
      <c r="D70" s="112">
        <f t="shared" si="30"/>
        <v>0</v>
      </c>
      <c r="E70" s="112">
        <f t="shared" si="30"/>
        <v>0</v>
      </c>
      <c r="F70" s="113"/>
      <c r="G70" s="42"/>
      <c r="H70" s="111" t="s">
        <v>113</v>
      </c>
      <c r="I70" s="113"/>
      <c r="J70" s="113"/>
      <c r="K70" s="113"/>
      <c r="L70" s="113"/>
      <c r="M70" s="113"/>
      <c r="N70" s="113"/>
    </row>
    <row r="71" spans="1:14" ht="30" customHeight="1" thickBot="1" x14ac:dyDescent="0.3">
      <c r="A71" s="114" t="s">
        <v>41</v>
      </c>
      <c r="B71" s="112">
        <f>SUM(B63:B70)</f>
        <v>0</v>
      </c>
      <c r="C71" s="112">
        <f>SUM(C63:C70)</f>
        <v>0</v>
      </c>
      <c r="D71" s="112">
        <f>SUM(D63:D70)</f>
        <v>0</v>
      </c>
      <c r="E71" s="112">
        <f>SUM(E63:E70)</f>
        <v>0</v>
      </c>
      <c r="F71" s="113"/>
      <c r="G71" s="42"/>
      <c r="H71" s="42"/>
      <c r="I71" s="42"/>
      <c r="J71" s="42"/>
      <c r="K71" s="42"/>
      <c r="L71" s="42"/>
      <c r="M71" s="42"/>
      <c r="N71" s="42"/>
    </row>
    <row r="72" spans="1:14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.75" thickBot="1" x14ac:dyDescent="0.3">
      <c r="A73" s="12" t="s">
        <v>151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" customHeight="1" x14ac:dyDescent="0.25">
      <c r="A74" s="225" t="s">
        <v>77</v>
      </c>
      <c r="B74" s="232" t="s">
        <v>19</v>
      </c>
      <c r="C74" s="233"/>
      <c r="D74" s="233"/>
      <c r="E74" s="234"/>
      <c r="F74" s="238" t="s">
        <v>36</v>
      </c>
      <c r="G74" s="42"/>
      <c r="H74" s="225" t="s">
        <v>17</v>
      </c>
      <c r="I74" s="225" t="s">
        <v>11</v>
      </c>
      <c r="J74" s="225" t="s">
        <v>75</v>
      </c>
      <c r="K74" s="232" t="s">
        <v>81</v>
      </c>
      <c r="L74" s="233"/>
      <c r="M74" s="233"/>
      <c r="N74" s="234"/>
    </row>
    <row r="75" spans="1:14" ht="15.75" thickBot="1" x14ac:dyDescent="0.3">
      <c r="A75" s="226"/>
      <c r="B75" s="241" t="s">
        <v>76</v>
      </c>
      <c r="C75" s="229"/>
      <c r="D75" s="229"/>
      <c r="E75" s="230"/>
      <c r="F75" s="239"/>
      <c r="G75" s="42"/>
      <c r="H75" s="226"/>
      <c r="I75" s="226"/>
      <c r="J75" s="226"/>
      <c r="K75" s="235"/>
      <c r="L75" s="236"/>
      <c r="M75" s="236"/>
      <c r="N75" s="237"/>
    </row>
    <row r="76" spans="1:14" ht="34.5" customHeight="1" thickBot="1" x14ac:dyDescent="0.3">
      <c r="A76" s="231"/>
      <c r="B76" s="110" t="s">
        <v>37</v>
      </c>
      <c r="C76" s="110" t="s">
        <v>38</v>
      </c>
      <c r="D76" s="110" t="s">
        <v>39</v>
      </c>
      <c r="E76" s="110" t="s">
        <v>40</v>
      </c>
      <c r="F76" s="240"/>
      <c r="G76" s="42"/>
      <c r="H76" s="231"/>
      <c r="I76" s="231"/>
      <c r="J76" s="231"/>
      <c r="K76" s="110" t="s">
        <v>37</v>
      </c>
      <c r="L76" s="110" t="s">
        <v>38</v>
      </c>
      <c r="M76" s="110" t="s">
        <v>39</v>
      </c>
      <c r="N76" s="110" t="s">
        <v>40</v>
      </c>
    </row>
    <row r="77" spans="1:14" ht="30" customHeight="1" thickBot="1" x14ac:dyDescent="0.3">
      <c r="A77" s="111" t="s">
        <v>106</v>
      </c>
      <c r="B77" s="112">
        <f>+($I$77*$J$77*K77)/1000</f>
        <v>0</v>
      </c>
      <c r="C77" s="112">
        <f t="shared" ref="C77:E77" si="31">+($I$77*$J$77*L77)/1000</f>
        <v>0</v>
      </c>
      <c r="D77" s="112">
        <f t="shared" si="31"/>
        <v>0</v>
      </c>
      <c r="E77" s="112">
        <f t="shared" si="31"/>
        <v>0</v>
      </c>
      <c r="F77" s="113"/>
      <c r="G77" s="42"/>
      <c r="H77" s="111" t="s">
        <v>106</v>
      </c>
      <c r="I77" s="113"/>
      <c r="J77" s="113"/>
      <c r="K77" s="113"/>
      <c r="L77" s="113"/>
      <c r="M77" s="113"/>
      <c r="N77" s="113"/>
    </row>
    <row r="78" spans="1:14" ht="30" customHeight="1" thickBot="1" x14ac:dyDescent="0.3">
      <c r="A78" s="111" t="s">
        <v>107</v>
      </c>
      <c r="B78" s="112">
        <f>+($I$78*$J$78*K78)/1000</f>
        <v>0</v>
      </c>
      <c r="C78" s="112">
        <f t="shared" ref="C78:E78" si="32">+($I$78*$J$78*L78)/1000</f>
        <v>0</v>
      </c>
      <c r="D78" s="112">
        <f t="shared" si="32"/>
        <v>0</v>
      </c>
      <c r="E78" s="112">
        <f t="shared" si="32"/>
        <v>0</v>
      </c>
      <c r="F78" s="113"/>
      <c r="G78" s="42"/>
      <c r="H78" s="111" t="s">
        <v>107</v>
      </c>
      <c r="I78" s="113"/>
      <c r="J78" s="113"/>
      <c r="K78" s="113"/>
      <c r="L78" s="113"/>
      <c r="M78" s="113"/>
      <c r="N78" s="113"/>
    </row>
    <row r="79" spans="1:14" ht="30" customHeight="1" thickBot="1" x14ac:dyDescent="0.3">
      <c r="A79" s="111" t="s">
        <v>108</v>
      </c>
      <c r="B79" s="112">
        <f>+($I$79*$J$79*K79)/1000</f>
        <v>0</v>
      </c>
      <c r="C79" s="112">
        <f t="shared" ref="C79:E79" si="33">+($I$79*$J$79*L79)/1000</f>
        <v>0</v>
      </c>
      <c r="D79" s="112">
        <f t="shared" si="33"/>
        <v>0</v>
      </c>
      <c r="E79" s="112">
        <f t="shared" si="33"/>
        <v>0</v>
      </c>
      <c r="F79" s="113"/>
      <c r="G79" s="42"/>
      <c r="H79" s="111" t="s">
        <v>108</v>
      </c>
      <c r="I79" s="113"/>
      <c r="J79" s="113"/>
      <c r="K79" s="113"/>
      <c r="L79" s="113"/>
      <c r="M79" s="113"/>
      <c r="N79" s="113"/>
    </row>
    <row r="80" spans="1:14" ht="30" customHeight="1" thickBot="1" x14ac:dyDescent="0.3">
      <c r="A80" s="111" t="s">
        <v>109</v>
      </c>
      <c r="B80" s="112">
        <f>+($I$80*$J$80*K80)/1000</f>
        <v>0</v>
      </c>
      <c r="C80" s="112">
        <f t="shared" ref="C80:E80" si="34">+($I$80*$J$80*L80)/1000</f>
        <v>0</v>
      </c>
      <c r="D80" s="112">
        <f t="shared" si="34"/>
        <v>0</v>
      </c>
      <c r="E80" s="112">
        <f t="shared" si="34"/>
        <v>0</v>
      </c>
      <c r="F80" s="113"/>
      <c r="G80" s="42"/>
      <c r="H80" s="111" t="s">
        <v>109</v>
      </c>
      <c r="I80" s="113"/>
      <c r="J80" s="113"/>
      <c r="K80" s="113"/>
      <c r="L80" s="113"/>
      <c r="M80" s="113"/>
      <c r="N80" s="113"/>
    </row>
    <row r="81" spans="1:14" ht="30" customHeight="1" thickBot="1" x14ac:dyDescent="0.3">
      <c r="A81" s="111" t="s">
        <v>110</v>
      </c>
      <c r="B81" s="112">
        <f>+($I$81*$J$81*K81)/1000</f>
        <v>0</v>
      </c>
      <c r="C81" s="112">
        <f t="shared" ref="C81:E81" si="35">+($I$81*$J$81*L81)/1000</f>
        <v>0</v>
      </c>
      <c r="D81" s="112">
        <f t="shared" si="35"/>
        <v>0</v>
      </c>
      <c r="E81" s="112">
        <f t="shared" si="35"/>
        <v>0</v>
      </c>
      <c r="F81" s="113"/>
      <c r="G81" s="42"/>
      <c r="H81" s="111" t="s">
        <v>110</v>
      </c>
      <c r="I81" s="113"/>
      <c r="J81" s="113"/>
      <c r="K81" s="113"/>
      <c r="L81" s="113"/>
      <c r="M81" s="113"/>
      <c r="N81" s="113"/>
    </row>
    <row r="82" spans="1:14" ht="30" customHeight="1" thickBot="1" x14ac:dyDescent="0.3">
      <c r="A82" s="111" t="s">
        <v>111</v>
      </c>
      <c r="B82" s="112">
        <f>+($I$82*$J$82*K82)/1000</f>
        <v>0</v>
      </c>
      <c r="C82" s="112">
        <f t="shared" ref="C82:E82" si="36">+($I$82*$J$82*L82)/1000</f>
        <v>0</v>
      </c>
      <c r="D82" s="112">
        <f t="shared" si="36"/>
        <v>0</v>
      </c>
      <c r="E82" s="112">
        <f t="shared" si="36"/>
        <v>0</v>
      </c>
      <c r="F82" s="113"/>
      <c r="G82" s="42"/>
      <c r="H82" s="111" t="s">
        <v>111</v>
      </c>
      <c r="I82" s="113"/>
      <c r="J82" s="113"/>
      <c r="K82" s="113"/>
      <c r="L82" s="113"/>
      <c r="M82" s="113"/>
      <c r="N82" s="113"/>
    </row>
    <row r="83" spans="1:14" ht="30" customHeight="1" thickBot="1" x14ac:dyDescent="0.3">
      <c r="A83" s="111" t="s">
        <v>148</v>
      </c>
      <c r="B83" s="112">
        <f>+($I$83*$J$83*K83)/1000</f>
        <v>0</v>
      </c>
      <c r="C83" s="112">
        <f t="shared" ref="C83:E83" si="37">+($I$83*$J$83*L83)/1000</f>
        <v>0</v>
      </c>
      <c r="D83" s="112">
        <f t="shared" si="37"/>
        <v>0</v>
      </c>
      <c r="E83" s="112">
        <f t="shared" si="37"/>
        <v>0</v>
      </c>
      <c r="F83" s="113"/>
      <c r="G83" s="42"/>
      <c r="H83" s="111" t="s">
        <v>148</v>
      </c>
      <c r="I83" s="113"/>
      <c r="J83" s="113"/>
      <c r="K83" s="113"/>
      <c r="L83" s="113"/>
      <c r="M83" s="113"/>
      <c r="N83" s="113"/>
    </row>
    <row r="84" spans="1:14" ht="30" customHeight="1" thickBot="1" x14ac:dyDescent="0.3">
      <c r="A84" s="111" t="s">
        <v>113</v>
      </c>
      <c r="B84" s="112">
        <f>+($I$84*$J$84*K84)/1000</f>
        <v>0</v>
      </c>
      <c r="C84" s="112">
        <f t="shared" ref="C84:E84" si="38">+($I$84*$J$84*L84)/1000</f>
        <v>0</v>
      </c>
      <c r="D84" s="112">
        <f t="shared" si="38"/>
        <v>0</v>
      </c>
      <c r="E84" s="112">
        <f t="shared" si="38"/>
        <v>0</v>
      </c>
      <c r="F84" s="113"/>
      <c r="G84" s="42"/>
      <c r="H84" s="111" t="s">
        <v>113</v>
      </c>
      <c r="I84" s="113"/>
      <c r="J84" s="113"/>
      <c r="K84" s="113"/>
      <c r="L84" s="113"/>
      <c r="M84" s="113"/>
      <c r="N84" s="113"/>
    </row>
    <row r="85" spans="1:14" ht="30" customHeight="1" thickBot="1" x14ac:dyDescent="0.3">
      <c r="A85" s="114" t="s">
        <v>41</v>
      </c>
      <c r="B85" s="112">
        <f>SUM(B77:B84)</f>
        <v>0</v>
      </c>
      <c r="C85" s="112">
        <f>SUM(C77:C84)</f>
        <v>0</v>
      </c>
      <c r="D85" s="112">
        <f>SUM(D77:D84)</f>
        <v>0</v>
      </c>
      <c r="E85" s="112">
        <f>SUM(E77:E84)</f>
        <v>0</v>
      </c>
      <c r="F85" s="113"/>
      <c r="G85" s="42"/>
      <c r="H85" s="42"/>
      <c r="I85" s="42"/>
      <c r="J85" s="42"/>
      <c r="K85" s="42"/>
      <c r="L85" s="42"/>
      <c r="M85" s="42"/>
      <c r="N85" s="42"/>
    </row>
    <row r="86" spans="1:14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.75" thickBot="1" x14ac:dyDescent="0.3">
      <c r="A87" s="12" t="s">
        <v>152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 customHeight="1" x14ac:dyDescent="0.25">
      <c r="A88" s="225" t="s">
        <v>77</v>
      </c>
      <c r="B88" s="232" t="s">
        <v>19</v>
      </c>
      <c r="C88" s="233"/>
      <c r="D88" s="233"/>
      <c r="E88" s="234"/>
      <c r="F88" s="238" t="s">
        <v>36</v>
      </c>
      <c r="G88" s="42"/>
      <c r="H88" s="225" t="s">
        <v>17</v>
      </c>
      <c r="I88" s="225" t="s">
        <v>11</v>
      </c>
      <c r="J88" s="225" t="s">
        <v>75</v>
      </c>
      <c r="K88" s="232" t="s">
        <v>81</v>
      </c>
      <c r="L88" s="233"/>
      <c r="M88" s="233"/>
      <c r="N88" s="234"/>
    </row>
    <row r="89" spans="1:14" ht="15.75" thickBot="1" x14ac:dyDescent="0.3">
      <c r="A89" s="226"/>
      <c r="B89" s="241" t="s">
        <v>76</v>
      </c>
      <c r="C89" s="229"/>
      <c r="D89" s="229"/>
      <c r="E89" s="230"/>
      <c r="F89" s="239"/>
      <c r="G89" s="42"/>
      <c r="H89" s="226"/>
      <c r="I89" s="226"/>
      <c r="J89" s="226"/>
      <c r="K89" s="235"/>
      <c r="L89" s="236"/>
      <c r="M89" s="236"/>
      <c r="N89" s="237"/>
    </row>
    <row r="90" spans="1:14" ht="34.5" customHeight="1" thickBot="1" x14ac:dyDescent="0.3">
      <c r="A90" s="231"/>
      <c r="B90" s="110" t="s">
        <v>37</v>
      </c>
      <c r="C90" s="110" t="s">
        <v>38</v>
      </c>
      <c r="D90" s="110" t="s">
        <v>39</v>
      </c>
      <c r="E90" s="110" t="s">
        <v>40</v>
      </c>
      <c r="F90" s="240"/>
      <c r="G90" s="42"/>
      <c r="H90" s="231"/>
      <c r="I90" s="231"/>
      <c r="J90" s="231"/>
      <c r="K90" s="110" t="s">
        <v>37</v>
      </c>
      <c r="L90" s="110" t="s">
        <v>38</v>
      </c>
      <c r="M90" s="110" t="s">
        <v>39</v>
      </c>
      <c r="N90" s="110" t="s">
        <v>40</v>
      </c>
    </row>
    <row r="91" spans="1:14" ht="30" customHeight="1" thickBot="1" x14ac:dyDescent="0.3">
      <c r="A91" s="111" t="s">
        <v>106</v>
      </c>
      <c r="B91" s="112">
        <f>+($I$91*$J$91*K91)/1000</f>
        <v>0</v>
      </c>
      <c r="C91" s="112">
        <f t="shared" ref="C91:E91" si="39">+($I$91*$J$91*L91)/1000</f>
        <v>0</v>
      </c>
      <c r="D91" s="112">
        <f t="shared" si="39"/>
        <v>0</v>
      </c>
      <c r="E91" s="112">
        <f t="shared" si="39"/>
        <v>0</v>
      </c>
      <c r="F91" s="113"/>
      <c r="G91" s="42"/>
      <c r="H91" s="111" t="s">
        <v>106</v>
      </c>
      <c r="I91" s="113"/>
      <c r="J91" s="113"/>
      <c r="K91" s="113"/>
      <c r="L91" s="113"/>
      <c r="M91" s="113"/>
      <c r="N91" s="113"/>
    </row>
    <row r="92" spans="1:14" ht="30" customHeight="1" thickBot="1" x14ac:dyDescent="0.3">
      <c r="A92" s="111" t="s">
        <v>107</v>
      </c>
      <c r="B92" s="112">
        <f>+($I$92*$J$92*K92)/1000</f>
        <v>0</v>
      </c>
      <c r="C92" s="112">
        <f t="shared" ref="C92:E92" si="40">+($I$92*$J$92*L92)/1000</f>
        <v>0</v>
      </c>
      <c r="D92" s="112">
        <f t="shared" si="40"/>
        <v>0</v>
      </c>
      <c r="E92" s="112">
        <f t="shared" si="40"/>
        <v>0</v>
      </c>
      <c r="F92" s="113"/>
      <c r="G92" s="42"/>
      <c r="H92" s="111" t="s">
        <v>107</v>
      </c>
      <c r="I92" s="113"/>
      <c r="J92" s="113"/>
      <c r="K92" s="113"/>
      <c r="L92" s="113"/>
      <c r="M92" s="113"/>
      <c r="N92" s="113"/>
    </row>
    <row r="93" spans="1:14" ht="30" customHeight="1" thickBot="1" x14ac:dyDescent="0.3">
      <c r="A93" s="111" t="s">
        <v>108</v>
      </c>
      <c r="B93" s="112">
        <f>+($I$93*$J$93*K93)/1000</f>
        <v>0</v>
      </c>
      <c r="C93" s="112">
        <f t="shared" ref="C93:E93" si="41">+($I$93*$J$93*L93)/1000</f>
        <v>0</v>
      </c>
      <c r="D93" s="112">
        <f t="shared" si="41"/>
        <v>0</v>
      </c>
      <c r="E93" s="112">
        <f t="shared" si="41"/>
        <v>0</v>
      </c>
      <c r="F93" s="113"/>
      <c r="G93" s="42"/>
      <c r="H93" s="111" t="s">
        <v>108</v>
      </c>
      <c r="I93" s="113"/>
      <c r="J93" s="113"/>
      <c r="K93" s="113"/>
      <c r="L93" s="113"/>
      <c r="M93" s="113"/>
      <c r="N93" s="113"/>
    </row>
    <row r="94" spans="1:14" ht="30" customHeight="1" thickBot="1" x14ac:dyDescent="0.3">
      <c r="A94" s="111" t="s">
        <v>109</v>
      </c>
      <c r="B94" s="112">
        <f>+($I$94*$J$94*K94)/1000</f>
        <v>0</v>
      </c>
      <c r="C94" s="112">
        <f t="shared" ref="C94:E94" si="42">+($I$94*$J$94*L94)/1000</f>
        <v>0</v>
      </c>
      <c r="D94" s="112">
        <f t="shared" si="42"/>
        <v>0</v>
      </c>
      <c r="E94" s="112">
        <f t="shared" si="42"/>
        <v>0</v>
      </c>
      <c r="F94" s="113"/>
      <c r="G94" s="42"/>
      <c r="H94" s="111" t="s">
        <v>109</v>
      </c>
      <c r="I94" s="113"/>
      <c r="J94" s="113"/>
      <c r="K94" s="113"/>
      <c r="L94" s="113"/>
      <c r="M94" s="113"/>
      <c r="N94" s="113"/>
    </row>
    <row r="95" spans="1:14" ht="30" customHeight="1" thickBot="1" x14ac:dyDescent="0.3">
      <c r="A95" s="111" t="s">
        <v>110</v>
      </c>
      <c r="B95" s="112">
        <f>+($I$95*$J$95*K95)/1000</f>
        <v>0</v>
      </c>
      <c r="C95" s="112">
        <f t="shared" ref="C95:E95" si="43">+($I$95*$J$95*L95)/1000</f>
        <v>0</v>
      </c>
      <c r="D95" s="112">
        <f t="shared" si="43"/>
        <v>0</v>
      </c>
      <c r="E95" s="112">
        <f t="shared" si="43"/>
        <v>0</v>
      </c>
      <c r="F95" s="113"/>
      <c r="G95" s="42"/>
      <c r="H95" s="111" t="s">
        <v>110</v>
      </c>
      <c r="I95" s="113"/>
      <c r="J95" s="113"/>
      <c r="K95" s="113"/>
      <c r="L95" s="113"/>
      <c r="M95" s="113"/>
      <c r="N95" s="113"/>
    </row>
    <row r="96" spans="1:14" ht="30" customHeight="1" thickBot="1" x14ac:dyDescent="0.3">
      <c r="A96" s="111" t="s">
        <v>111</v>
      </c>
      <c r="B96" s="112">
        <f>+($I$96*$J$96*K96)/1000</f>
        <v>0</v>
      </c>
      <c r="C96" s="112">
        <f t="shared" ref="C96:E96" si="44">+($I$96*$J$96*L96)/1000</f>
        <v>0</v>
      </c>
      <c r="D96" s="112">
        <f t="shared" si="44"/>
        <v>0</v>
      </c>
      <c r="E96" s="112">
        <f t="shared" si="44"/>
        <v>0</v>
      </c>
      <c r="F96" s="113"/>
      <c r="G96" s="42"/>
      <c r="H96" s="111" t="s">
        <v>111</v>
      </c>
      <c r="I96" s="113"/>
      <c r="J96" s="113"/>
      <c r="K96" s="113"/>
      <c r="L96" s="113"/>
      <c r="M96" s="113"/>
      <c r="N96" s="113"/>
    </row>
    <row r="97" spans="1:14" ht="30" customHeight="1" thickBot="1" x14ac:dyDescent="0.3">
      <c r="A97" s="111" t="s">
        <v>148</v>
      </c>
      <c r="B97" s="112">
        <f>+($I$97*$J$97*K97)/1000</f>
        <v>0</v>
      </c>
      <c r="C97" s="112">
        <f t="shared" ref="C97:E97" si="45">+($I$97*$J$97*L97)/1000</f>
        <v>0</v>
      </c>
      <c r="D97" s="112">
        <f t="shared" si="45"/>
        <v>0</v>
      </c>
      <c r="E97" s="112">
        <f t="shared" si="45"/>
        <v>0</v>
      </c>
      <c r="F97" s="113"/>
      <c r="G97" s="42"/>
      <c r="H97" s="111" t="s">
        <v>148</v>
      </c>
      <c r="I97" s="113"/>
      <c r="J97" s="113"/>
      <c r="K97" s="113"/>
      <c r="L97" s="113"/>
      <c r="M97" s="113"/>
      <c r="N97" s="113"/>
    </row>
    <row r="98" spans="1:14" ht="30" customHeight="1" thickBot="1" x14ac:dyDescent="0.3">
      <c r="A98" s="111" t="s">
        <v>113</v>
      </c>
      <c r="B98" s="112">
        <f>+($I$98*$J$98*K98)/1000</f>
        <v>0</v>
      </c>
      <c r="C98" s="112">
        <f t="shared" ref="C98:E98" si="46">+($I$98*$J$98*L98)/1000</f>
        <v>0</v>
      </c>
      <c r="D98" s="112">
        <f t="shared" si="46"/>
        <v>0</v>
      </c>
      <c r="E98" s="112">
        <f t="shared" si="46"/>
        <v>0</v>
      </c>
      <c r="F98" s="113"/>
      <c r="G98" s="42"/>
      <c r="H98" s="111" t="s">
        <v>113</v>
      </c>
      <c r="I98" s="113"/>
      <c r="J98" s="113"/>
      <c r="K98" s="113"/>
      <c r="L98" s="113"/>
      <c r="M98" s="113"/>
      <c r="N98" s="113"/>
    </row>
    <row r="99" spans="1:14" ht="30" customHeight="1" thickBot="1" x14ac:dyDescent="0.3">
      <c r="A99" s="114" t="s">
        <v>41</v>
      </c>
      <c r="B99" s="112">
        <f>SUM(B91:B98)</f>
        <v>0</v>
      </c>
      <c r="C99" s="112">
        <f>SUM(C91:C98)</f>
        <v>0</v>
      </c>
      <c r="D99" s="112">
        <f>SUM(D91:D98)</f>
        <v>0</v>
      </c>
      <c r="E99" s="112">
        <f>SUM(E91:E98)</f>
        <v>0</v>
      </c>
      <c r="F99" s="113"/>
      <c r="G99" s="42"/>
      <c r="H99" s="42"/>
      <c r="I99" s="42"/>
      <c r="J99" s="42"/>
      <c r="K99" s="42"/>
      <c r="L99" s="42"/>
      <c r="M99" s="42"/>
      <c r="N99" s="42"/>
    </row>
    <row r="100" spans="1:14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5.75" thickBot="1" x14ac:dyDescent="0.3">
      <c r="A101" s="12" t="s">
        <v>153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5" customHeight="1" x14ac:dyDescent="0.25">
      <c r="A102" s="225" t="s">
        <v>77</v>
      </c>
      <c r="B102" s="232" t="s">
        <v>19</v>
      </c>
      <c r="C102" s="233"/>
      <c r="D102" s="233"/>
      <c r="E102" s="234"/>
      <c r="F102" s="238" t="s">
        <v>36</v>
      </c>
      <c r="G102" s="42"/>
      <c r="H102" s="225" t="s">
        <v>17</v>
      </c>
      <c r="I102" s="225" t="s">
        <v>11</v>
      </c>
      <c r="J102" s="225" t="s">
        <v>75</v>
      </c>
      <c r="K102" s="232" t="s">
        <v>81</v>
      </c>
      <c r="L102" s="233"/>
      <c r="M102" s="233"/>
      <c r="N102" s="234"/>
    </row>
    <row r="103" spans="1:14" ht="15.75" thickBot="1" x14ac:dyDescent="0.3">
      <c r="A103" s="226"/>
      <c r="B103" s="241" t="s">
        <v>76</v>
      </c>
      <c r="C103" s="229"/>
      <c r="D103" s="229"/>
      <c r="E103" s="230"/>
      <c r="F103" s="239"/>
      <c r="G103" s="42"/>
      <c r="H103" s="226"/>
      <c r="I103" s="226"/>
      <c r="J103" s="226"/>
      <c r="K103" s="235"/>
      <c r="L103" s="236"/>
      <c r="M103" s="236"/>
      <c r="N103" s="237"/>
    </row>
    <row r="104" spans="1:14" ht="34.5" customHeight="1" thickBot="1" x14ac:dyDescent="0.3">
      <c r="A104" s="231"/>
      <c r="B104" s="110" t="s">
        <v>37</v>
      </c>
      <c r="C104" s="110" t="s">
        <v>38</v>
      </c>
      <c r="D104" s="110" t="s">
        <v>39</v>
      </c>
      <c r="E104" s="110" t="s">
        <v>40</v>
      </c>
      <c r="F104" s="240"/>
      <c r="G104" s="42"/>
      <c r="H104" s="231"/>
      <c r="I104" s="231"/>
      <c r="J104" s="231"/>
      <c r="K104" s="110" t="s">
        <v>37</v>
      </c>
      <c r="L104" s="110" t="s">
        <v>38</v>
      </c>
      <c r="M104" s="110" t="s">
        <v>39</v>
      </c>
      <c r="N104" s="110" t="s">
        <v>40</v>
      </c>
    </row>
    <row r="105" spans="1:14" ht="30" customHeight="1" thickBot="1" x14ac:dyDescent="0.3">
      <c r="A105" s="111" t="s">
        <v>106</v>
      </c>
      <c r="B105" s="112">
        <f>+($I$105*$J$105*K105)/1000</f>
        <v>0</v>
      </c>
      <c r="C105" s="112">
        <f t="shared" ref="C105:E105" si="47">+($I$105*$J$105*L105)/1000</f>
        <v>0</v>
      </c>
      <c r="D105" s="112">
        <f t="shared" si="47"/>
        <v>0</v>
      </c>
      <c r="E105" s="112">
        <f t="shared" si="47"/>
        <v>0</v>
      </c>
      <c r="F105" s="113"/>
      <c r="G105" s="42"/>
      <c r="H105" s="111" t="s">
        <v>106</v>
      </c>
      <c r="I105" s="113"/>
      <c r="J105" s="113"/>
      <c r="K105" s="113"/>
      <c r="L105" s="113"/>
      <c r="M105" s="113"/>
      <c r="N105" s="113"/>
    </row>
    <row r="106" spans="1:14" ht="30" customHeight="1" thickBot="1" x14ac:dyDescent="0.3">
      <c r="A106" s="111" t="s">
        <v>107</v>
      </c>
      <c r="B106" s="112">
        <f>+($I$106*$J$106*K106)/1000</f>
        <v>0</v>
      </c>
      <c r="C106" s="112">
        <f t="shared" ref="C106:E106" si="48">+($I$106*$J$106*L106)/1000</f>
        <v>0</v>
      </c>
      <c r="D106" s="112">
        <f t="shared" si="48"/>
        <v>0</v>
      </c>
      <c r="E106" s="112">
        <f t="shared" si="48"/>
        <v>0</v>
      </c>
      <c r="F106" s="113"/>
      <c r="G106" s="42"/>
      <c r="H106" s="111" t="s">
        <v>107</v>
      </c>
      <c r="I106" s="113"/>
      <c r="J106" s="113"/>
      <c r="K106" s="113"/>
      <c r="L106" s="113"/>
      <c r="M106" s="113"/>
      <c r="N106" s="113"/>
    </row>
    <row r="107" spans="1:14" ht="30" customHeight="1" thickBot="1" x14ac:dyDescent="0.3">
      <c r="A107" s="111" t="s">
        <v>108</v>
      </c>
      <c r="B107" s="112">
        <f>+($I$107*$J$107*K107)/1000</f>
        <v>0</v>
      </c>
      <c r="C107" s="112">
        <f t="shared" ref="C107:E107" si="49">+($I$107*$J$107*L107)/1000</f>
        <v>0</v>
      </c>
      <c r="D107" s="112">
        <f t="shared" si="49"/>
        <v>0</v>
      </c>
      <c r="E107" s="112">
        <f t="shared" si="49"/>
        <v>0</v>
      </c>
      <c r="F107" s="113"/>
      <c r="G107" s="42"/>
      <c r="H107" s="111" t="s">
        <v>108</v>
      </c>
      <c r="I107" s="113"/>
      <c r="J107" s="113"/>
      <c r="K107" s="113"/>
      <c r="L107" s="113"/>
      <c r="M107" s="113"/>
      <c r="N107" s="113"/>
    </row>
    <row r="108" spans="1:14" ht="30" customHeight="1" thickBot="1" x14ac:dyDescent="0.3">
      <c r="A108" s="111" t="s">
        <v>109</v>
      </c>
      <c r="B108" s="112">
        <f>+($I$108*$J$108*K108)/1000</f>
        <v>0</v>
      </c>
      <c r="C108" s="112">
        <f t="shared" ref="C108:E108" si="50">+($I$108*$J$108*L108)/1000</f>
        <v>0</v>
      </c>
      <c r="D108" s="112">
        <f t="shared" si="50"/>
        <v>0</v>
      </c>
      <c r="E108" s="112">
        <f t="shared" si="50"/>
        <v>0</v>
      </c>
      <c r="F108" s="113"/>
      <c r="G108" s="42"/>
      <c r="H108" s="111" t="s">
        <v>109</v>
      </c>
      <c r="I108" s="113"/>
      <c r="J108" s="113"/>
      <c r="K108" s="113"/>
      <c r="L108" s="113"/>
      <c r="M108" s="113"/>
      <c r="N108" s="113"/>
    </row>
    <row r="109" spans="1:14" ht="30" customHeight="1" thickBot="1" x14ac:dyDescent="0.3">
      <c r="A109" s="111" t="s">
        <v>110</v>
      </c>
      <c r="B109" s="112">
        <f>+($I$109*$J$109*K109)/1000</f>
        <v>0</v>
      </c>
      <c r="C109" s="112">
        <f t="shared" ref="C109:E109" si="51">+($I$109*$J$109*L109)/1000</f>
        <v>0</v>
      </c>
      <c r="D109" s="112">
        <f t="shared" si="51"/>
        <v>0</v>
      </c>
      <c r="E109" s="112">
        <f t="shared" si="51"/>
        <v>0</v>
      </c>
      <c r="F109" s="113"/>
      <c r="G109" s="42"/>
      <c r="H109" s="111" t="s">
        <v>110</v>
      </c>
      <c r="I109" s="113"/>
      <c r="J109" s="113"/>
      <c r="K109" s="113"/>
      <c r="L109" s="113"/>
      <c r="M109" s="113"/>
      <c r="N109" s="113"/>
    </row>
    <row r="110" spans="1:14" ht="30" customHeight="1" thickBot="1" x14ac:dyDescent="0.3">
      <c r="A110" s="111" t="s">
        <v>111</v>
      </c>
      <c r="B110" s="112">
        <f>+($I$110*$J$110*K110)/1000</f>
        <v>0</v>
      </c>
      <c r="C110" s="112">
        <f t="shared" ref="C110:E110" si="52">+($I$110*$J$110*L110)/1000</f>
        <v>0</v>
      </c>
      <c r="D110" s="112">
        <f t="shared" si="52"/>
        <v>0</v>
      </c>
      <c r="E110" s="112">
        <f t="shared" si="52"/>
        <v>0</v>
      </c>
      <c r="F110" s="113"/>
      <c r="G110" s="42"/>
      <c r="H110" s="111" t="s">
        <v>111</v>
      </c>
      <c r="I110" s="113"/>
      <c r="J110" s="113"/>
      <c r="K110" s="113"/>
      <c r="L110" s="113"/>
      <c r="M110" s="113"/>
      <c r="N110" s="113"/>
    </row>
    <row r="111" spans="1:14" ht="30" customHeight="1" thickBot="1" x14ac:dyDescent="0.3">
      <c r="A111" s="111" t="s">
        <v>148</v>
      </c>
      <c r="B111" s="112">
        <f>+($I$111*$J$111*K111)/1000</f>
        <v>0</v>
      </c>
      <c r="C111" s="112">
        <f t="shared" ref="C111:E111" si="53">+($I$111*$J$111*L111)/1000</f>
        <v>0</v>
      </c>
      <c r="D111" s="112">
        <f t="shared" si="53"/>
        <v>0</v>
      </c>
      <c r="E111" s="112">
        <f t="shared" si="53"/>
        <v>0</v>
      </c>
      <c r="F111" s="113"/>
      <c r="G111" s="42"/>
      <c r="H111" s="111" t="s">
        <v>148</v>
      </c>
      <c r="I111" s="113"/>
      <c r="J111" s="113"/>
      <c r="K111" s="113"/>
      <c r="L111" s="113"/>
      <c r="M111" s="113"/>
      <c r="N111" s="113"/>
    </row>
    <row r="112" spans="1:14" ht="30" customHeight="1" thickBot="1" x14ac:dyDescent="0.3">
      <c r="A112" s="111" t="s">
        <v>113</v>
      </c>
      <c r="B112" s="112">
        <f>+($I$112*$J$112*K112)/1000</f>
        <v>0</v>
      </c>
      <c r="C112" s="112">
        <f t="shared" ref="C112:E112" si="54">+($I$112*$J$112*L112)/1000</f>
        <v>0</v>
      </c>
      <c r="D112" s="112">
        <f t="shared" si="54"/>
        <v>0</v>
      </c>
      <c r="E112" s="112">
        <f t="shared" si="54"/>
        <v>0</v>
      </c>
      <c r="F112" s="113"/>
      <c r="G112" s="42"/>
      <c r="H112" s="111" t="s">
        <v>113</v>
      </c>
      <c r="I112" s="113"/>
      <c r="J112" s="113"/>
      <c r="K112" s="113"/>
      <c r="L112" s="113"/>
      <c r="M112" s="113"/>
      <c r="N112" s="113"/>
    </row>
    <row r="113" spans="1:14" ht="30" customHeight="1" thickBot="1" x14ac:dyDescent="0.3">
      <c r="A113" s="114" t="s">
        <v>41</v>
      </c>
      <c r="B113" s="112">
        <f>SUM(B105:B112)</f>
        <v>0</v>
      </c>
      <c r="C113" s="112">
        <f>SUM(C105:C112)</f>
        <v>0</v>
      </c>
      <c r="D113" s="112">
        <f>SUM(D105:D112)</f>
        <v>0</v>
      </c>
      <c r="E113" s="112">
        <f>SUM(E105:E112)</f>
        <v>0</v>
      </c>
      <c r="F113" s="113"/>
      <c r="G113" s="42"/>
      <c r="H113" s="42"/>
      <c r="I113" s="42"/>
      <c r="J113" s="42"/>
      <c r="K113" s="42"/>
      <c r="L113" s="42"/>
      <c r="M113" s="42"/>
      <c r="N113" s="42"/>
    </row>
    <row r="114" spans="1:14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1:14" ht="15.75" thickBot="1" x14ac:dyDescent="0.3">
      <c r="A115" s="12" t="s">
        <v>154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5" customHeight="1" x14ac:dyDescent="0.25">
      <c r="A116" s="225" t="s">
        <v>77</v>
      </c>
      <c r="B116" s="232" t="s">
        <v>19</v>
      </c>
      <c r="C116" s="233"/>
      <c r="D116" s="233"/>
      <c r="E116" s="234"/>
      <c r="F116" s="238" t="s">
        <v>36</v>
      </c>
      <c r="G116" s="42"/>
      <c r="H116" s="225" t="s">
        <v>17</v>
      </c>
      <c r="I116" s="225" t="s">
        <v>11</v>
      </c>
      <c r="J116" s="225" t="s">
        <v>75</v>
      </c>
      <c r="K116" s="232" t="s">
        <v>81</v>
      </c>
      <c r="L116" s="233"/>
      <c r="M116" s="233"/>
      <c r="N116" s="234"/>
    </row>
    <row r="117" spans="1:14" ht="15.75" thickBot="1" x14ac:dyDescent="0.3">
      <c r="A117" s="226"/>
      <c r="B117" s="241" t="s">
        <v>76</v>
      </c>
      <c r="C117" s="229"/>
      <c r="D117" s="229"/>
      <c r="E117" s="230"/>
      <c r="F117" s="239"/>
      <c r="G117" s="42"/>
      <c r="H117" s="226"/>
      <c r="I117" s="226"/>
      <c r="J117" s="226"/>
      <c r="K117" s="235"/>
      <c r="L117" s="236"/>
      <c r="M117" s="236"/>
      <c r="N117" s="237"/>
    </row>
    <row r="118" spans="1:14" ht="34.5" customHeight="1" thickBot="1" x14ac:dyDescent="0.3">
      <c r="A118" s="231"/>
      <c r="B118" s="110" t="s">
        <v>37</v>
      </c>
      <c r="C118" s="110" t="s">
        <v>38</v>
      </c>
      <c r="D118" s="110" t="s">
        <v>39</v>
      </c>
      <c r="E118" s="110" t="s">
        <v>40</v>
      </c>
      <c r="F118" s="240"/>
      <c r="G118" s="42"/>
      <c r="H118" s="231"/>
      <c r="I118" s="231"/>
      <c r="J118" s="231"/>
      <c r="K118" s="110" t="s">
        <v>37</v>
      </c>
      <c r="L118" s="110" t="s">
        <v>38</v>
      </c>
      <c r="M118" s="110" t="s">
        <v>39</v>
      </c>
      <c r="N118" s="110" t="s">
        <v>40</v>
      </c>
    </row>
    <row r="119" spans="1:14" ht="30" customHeight="1" thickBot="1" x14ac:dyDescent="0.3">
      <c r="A119" s="111" t="s">
        <v>106</v>
      </c>
      <c r="B119" s="112">
        <f>+($I$119*$J$119*K119)/1000</f>
        <v>0</v>
      </c>
      <c r="C119" s="112">
        <f t="shared" ref="C119:E119" si="55">+($I$119*$J$119*L119)/1000</f>
        <v>0</v>
      </c>
      <c r="D119" s="112">
        <f t="shared" si="55"/>
        <v>0</v>
      </c>
      <c r="E119" s="112">
        <f t="shared" si="55"/>
        <v>0</v>
      </c>
      <c r="F119" s="113"/>
      <c r="G119" s="42"/>
      <c r="H119" s="111" t="s">
        <v>106</v>
      </c>
      <c r="I119" s="113"/>
      <c r="J119" s="113"/>
      <c r="K119" s="113"/>
      <c r="L119" s="113"/>
      <c r="M119" s="113"/>
      <c r="N119" s="113"/>
    </row>
    <row r="120" spans="1:14" ht="30" customHeight="1" thickBot="1" x14ac:dyDescent="0.3">
      <c r="A120" s="111" t="s">
        <v>107</v>
      </c>
      <c r="B120" s="112">
        <f>+($I$120*$J$120*K120)/1000</f>
        <v>0</v>
      </c>
      <c r="C120" s="112">
        <f t="shared" ref="C120:E120" si="56">+($I$120*$J$120*L120)/1000</f>
        <v>0</v>
      </c>
      <c r="D120" s="112">
        <f t="shared" si="56"/>
        <v>0</v>
      </c>
      <c r="E120" s="112">
        <f t="shared" si="56"/>
        <v>0</v>
      </c>
      <c r="F120" s="113"/>
      <c r="G120" s="42"/>
      <c r="H120" s="111" t="s">
        <v>107</v>
      </c>
      <c r="I120" s="113"/>
      <c r="J120" s="113"/>
      <c r="K120" s="113"/>
      <c r="L120" s="113"/>
      <c r="M120" s="113"/>
      <c r="N120" s="113"/>
    </row>
    <row r="121" spans="1:14" ht="30" customHeight="1" thickBot="1" x14ac:dyDescent="0.3">
      <c r="A121" s="111" t="s">
        <v>108</v>
      </c>
      <c r="B121" s="112">
        <f>+($I$121*$J$121*K121)/1000</f>
        <v>0</v>
      </c>
      <c r="C121" s="112">
        <f t="shared" ref="C121:E121" si="57">+($I$121*$J$121*L121)/1000</f>
        <v>0</v>
      </c>
      <c r="D121" s="112">
        <f t="shared" si="57"/>
        <v>0</v>
      </c>
      <c r="E121" s="112">
        <f t="shared" si="57"/>
        <v>0</v>
      </c>
      <c r="F121" s="113"/>
      <c r="G121" s="42"/>
      <c r="H121" s="111" t="s">
        <v>108</v>
      </c>
      <c r="I121" s="113"/>
      <c r="J121" s="113"/>
      <c r="K121" s="113"/>
      <c r="L121" s="113"/>
      <c r="M121" s="113"/>
      <c r="N121" s="113"/>
    </row>
    <row r="122" spans="1:14" ht="30" customHeight="1" thickBot="1" x14ac:dyDescent="0.3">
      <c r="A122" s="111" t="s">
        <v>109</v>
      </c>
      <c r="B122" s="112">
        <f>+($I$122*$J$122*K122)/1000</f>
        <v>0</v>
      </c>
      <c r="C122" s="112">
        <f t="shared" ref="C122:E122" si="58">+($I$122*$J$122*L122)/1000</f>
        <v>0</v>
      </c>
      <c r="D122" s="112">
        <f t="shared" si="58"/>
        <v>0</v>
      </c>
      <c r="E122" s="112">
        <f t="shared" si="58"/>
        <v>0</v>
      </c>
      <c r="F122" s="113"/>
      <c r="G122" s="42"/>
      <c r="H122" s="111" t="s">
        <v>109</v>
      </c>
      <c r="I122" s="113"/>
      <c r="J122" s="113"/>
      <c r="K122" s="113"/>
      <c r="L122" s="113"/>
      <c r="M122" s="113"/>
      <c r="N122" s="113"/>
    </row>
    <row r="123" spans="1:14" ht="30" customHeight="1" thickBot="1" x14ac:dyDescent="0.3">
      <c r="A123" s="111" t="s">
        <v>110</v>
      </c>
      <c r="B123" s="112">
        <f>+($I$123*$J$123*K123)/1000</f>
        <v>0</v>
      </c>
      <c r="C123" s="112">
        <f t="shared" ref="C123:E123" si="59">+($I$123*$J$123*L123)/1000</f>
        <v>0</v>
      </c>
      <c r="D123" s="112">
        <f t="shared" si="59"/>
        <v>0</v>
      </c>
      <c r="E123" s="112">
        <f t="shared" si="59"/>
        <v>0</v>
      </c>
      <c r="F123" s="113"/>
      <c r="G123" s="42"/>
      <c r="H123" s="111" t="s">
        <v>110</v>
      </c>
      <c r="I123" s="113"/>
      <c r="J123" s="113"/>
      <c r="K123" s="113"/>
      <c r="L123" s="113"/>
      <c r="M123" s="113"/>
      <c r="N123" s="113"/>
    </row>
    <row r="124" spans="1:14" ht="30" customHeight="1" thickBot="1" x14ac:dyDescent="0.3">
      <c r="A124" s="111" t="s">
        <v>111</v>
      </c>
      <c r="B124" s="112">
        <f>+($I$124*$J$124*K124)/1000</f>
        <v>0</v>
      </c>
      <c r="C124" s="112">
        <f t="shared" ref="C124:E124" si="60">+($I$124*$J$124*L124)/1000</f>
        <v>0</v>
      </c>
      <c r="D124" s="112">
        <f t="shared" si="60"/>
        <v>0</v>
      </c>
      <c r="E124" s="112">
        <f t="shared" si="60"/>
        <v>0</v>
      </c>
      <c r="F124" s="113"/>
      <c r="G124" s="42"/>
      <c r="H124" s="111" t="s">
        <v>111</v>
      </c>
      <c r="I124" s="113"/>
      <c r="J124" s="113"/>
      <c r="K124" s="113"/>
      <c r="L124" s="113"/>
      <c r="M124" s="113"/>
      <c r="N124" s="113"/>
    </row>
    <row r="125" spans="1:14" ht="30" customHeight="1" thickBot="1" x14ac:dyDescent="0.3">
      <c r="A125" s="111" t="s">
        <v>148</v>
      </c>
      <c r="B125" s="112">
        <f>+($I$125*$J$125*K125)/1000</f>
        <v>0</v>
      </c>
      <c r="C125" s="112">
        <f t="shared" ref="C125:E125" si="61">+($I$125*$J$125*L125)/1000</f>
        <v>0</v>
      </c>
      <c r="D125" s="112">
        <f t="shared" si="61"/>
        <v>0</v>
      </c>
      <c r="E125" s="112">
        <f t="shared" si="61"/>
        <v>0</v>
      </c>
      <c r="F125" s="113"/>
      <c r="G125" s="42"/>
      <c r="H125" s="111" t="s">
        <v>148</v>
      </c>
      <c r="I125" s="113"/>
      <c r="J125" s="113"/>
      <c r="K125" s="113"/>
      <c r="L125" s="113"/>
      <c r="M125" s="113"/>
      <c r="N125" s="113"/>
    </row>
    <row r="126" spans="1:14" ht="30" customHeight="1" thickBot="1" x14ac:dyDescent="0.3">
      <c r="A126" s="111" t="s">
        <v>113</v>
      </c>
      <c r="B126" s="112">
        <f>+($I$126*$J$126*K126)/1000</f>
        <v>0</v>
      </c>
      <c r="C126" s="112">
        <f t="shared" ref="C126:E126" si="62">+($I$126*$J$126*L126)/1000</f>
        <v>0</v>
      </c>
      <c r="D126" s="112">
        <f t="shared" si="62"/>
        <v>0</v>
      </c>
      <c r="E126" s="112">
        <f t="shared" si="62"/>
        <v>0</v>
      </c>
      <c r="F126" s="113"/>
      <c r="G126" s="42"/>
      <c r="H126" s="111" t="s">
        <v>113</v>
      </c>
      <c r="I126" s="113"/>
      <c r="J126" s="113"/>
      <c r="K126" s="113"/>
      <c r="L126" s="113"/>
      <c r="M126" s="113"/>
      <c r="N126" s="113"/>
    </row>
    <row r="127" spans="1:14" ht="30" customHeight="1" thickBot="1" x14ac:dyDescent="0.3">
      <c r="A127" s="114" t="s">
        <v>41</v>
      </c>
      <c r="B127" s="112">
        <f>SUM(B119:B126)</f>
        <v>0</v>
      </c>
      <c r="C127" s="112">
        <f>SUM(C119:C126)</f>
        <v>0</v>
      </c>
      <c r="D127" s="112">
        <f>SUM(D119:D126)</f>
        <v>0</v>
      </c>
      <c r="E127" s="112">
        <f>SUM(E119:E126)</f>
        <v>0</v>
      </c>
      <c r="F127" s="113"/>
      <c r="G127" s="42"/>
      <c r="H127" s="42"/>
      <c r="I127" s="42"/>
      <c r="J127" s="42"/>
      <c r="K127" s="42"/>
      <c r="L127" s="42"/>
      <c r="M127" s="42"/>
      <c r="N127" s="42"/>
    </row>
    <row r="128" spans="1:14" ht="12.75" customHeigh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.75" thickBot="1" x14ac:dyDescent="0.3">
      <c r="A130" s="12" t="s">
        <v>161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1:14" ht="15" customHeight="1" x14ac:dyDescent="0.25">
      <c r="A131" s="225" t="s">
        <v>77</v>
      </c>
      <c r="B131" s="232" t="s">
        <v>19</v>
      </c>
      <c r="C131" s="233"/>
      <c r="D131" s="233"/>
      <c r="E131" s="234"/>
      <c r="F131" s="238" t="s">
        <v>36</v>
      </c>
      <c r="G131" s="42"/>
      <c r="H131" s="225" t="s">
        <v>17</v>
      </c>
      <c r="I131" s="225" t="s">
        <v>11</v>
      </c>
      <c r="J131" s="225" t="s">
        <v>75</v>
      </c>
      <c r="K131" s="232" t="s">
        <v>81</v>
      </c>
      <c r="L131" s="233"/>
      <c r="M131" s="233"/>
      <c r="N131" s="234"/>
    </row>
    <row r="132" spans="1:14" ht="15.75" thickBot="1" x14ac:dyDescent="0.3">
      <c r="A132" s="226"/>
      <c r="B132" s="241" t="s">
        <v>76</v>
      </c>
      <c r="C132" s="229"/>
      <c r="D132" s="229"/>
      <c r="E132" s="230"/>
      <c r="F132" s="239"/>
      <c r="G132" s="42"/>
      <c r="H132" s="226"/>
      <c r="I132" s="226"/>
      <c r="J132" s="226"/>
      <c r="K132" s="235"/>
      <c r="L132" s="236"/>
      <c r="M132" s="236"/>
      <c r="N132" s="237"/>
    </row>
    <row r="133" spans="1:14" ht="34.5" customHeight="1" thickBot="1" x14ac:dyDescent="0.3">
      <c r="A133" s="231"/>
      <c r="B133" s="110" t="s">
        <v>37</v>
      </c>
      <c r="C133" s="110" t="s">
        <v>38</v>
      </c>
      <c r="D133" s="110" t="s">
        <v>39</v>
      </c>
      <c r="E133" s="110" t="s">
        <v>40</v>
      </c>
      <c r="F133" s="240"/>
      <c r="G133" s="42"/>
      <c r="H133" s="231"/>
      <c r="I133" s="231"/>
      <c r="J133" s="231"/>
      <c r="K133" s="110" t="s">
        <v>37</v>
      </c>
      <c r="L133" s="110" t="s">
        <v>38</v>
      </c>
      <c r="M133" s="110" t="s">
        <v>39</v>
      </c>
      <c r="N133" s="110" t="s">
        <v>40</v>
      </c>
    </row>
    <row r="134" spans="1:14" ht="30" customHeight="1" thickBot="1" x14ac:dyDescent="0.3">
      <c r="A134" s="111" t="s">
        <v>106</v>
      </c>
      <c r="B134" s="112">
        <f>+($I$134*$J$134*K134)/1000</f>
        <v>0</v>
      </c>
      <c r="C134" s="112">
        <f t="shared" ref="C134:E134" si="63">+($I$134*$J$134*L134)/1000</f>
        <v>0</v>
      </c>
      <c r="D134" s="112">
        <f t="shared" si="63"/>
        <v>0</v>
      </c>
      <c r="E134" s="112">
        <f t="shared" si="63"/>
        <v>0</v>
      </c>
      <c r="F134" s="113"/>
      <c r="G134" s="42"/>
      <c r="H134" s="111" t="s">
        <v>106</v>
      </c>
      <c r="I134" s="113"/>
      <c r="J134" s="113"/>
      <c r="K134" s="113"/>
      <c r="L134" s="113"/>
      <c r="M134" s="113"/>
      <c r="N134" s="113"/>
    </row>
    <row r="135" spans="1:14" ht="30" customHeight="1" thickBot="1" x14ac:dyDescent="0.3">
      <c r="A135" s="111" t="s">
        <v>107</v>
      </c>
      <c r="B135" s="112">
        <f>+($I$135*$J$135*K135)/1000</f>
        <v>0</v>
      </c>
      <c r="C135" s="112">
        <f t="shared" ref="C135:E135" si="64">+($I$135*$J$135*L135)/1000</f>
        <v>0</v>
      </c>
      <c r="D135" s="112">
        <f t="shared" si="64"/>
        <v>0</v>
      </c>
      <c r="E135" s="112">
        <f t="shared" si="64"/>
        <v>0</v>
      </c>
      <c r="F135" s="113"/>
      <c r="G135" s="42"/>
      <c r="H135" s="111" t="s">
        <v>107</v>
      </c>
      <c r="I135" s="113"/>
      <c r="J135" s="113"/>
      <c r="K135" s="113"/>
      <c r="L135" s="113"/>
      <c r="M135" s="113"/>
      <c r="N135" s="113"/>
    </row>
    <row r="136" spans="1:14" ht="30" customHeight="1" thickBot="1" x14ac:dyDescent="0.3">
      <c r="A136" s="111" t="s">
        <v>108</v>
      </c>
      <c r="B136" s="112">
        <f>+($I$136*$J$136*K136)/1000</f>
        <v>0</v>
      </c>
      <c r="C136" s="112">
        <f t="shared" ref="C136:E136" si="65">+($I$136*$J$136*L136)/1000</f>
        <v>0</v>
      </c>
      <c r="D136" s="112">
        <f t="shared" si="65"/>
        <v>0</v>
      </c>
      <c r="E136" s="112">
        <f t="shared" si="65"/>
        <v>0</v>
      </c>
      <c r="F136" s="113"/>
      <c r="G136" s="42"/>
      <c r="H136" s="111" t="s">
        <v>108</v>
      </c>
      <c r="I136" s="113"/>
      <c r="J136" s="113"/>
      <c r="K136" s="113"/>
      <c r="L136" s="113"/>
      <c r="M136" s="113"/>
      <c r="N136" s="113"/>
    </row>
    <row r="137" spans="1:14" ht="30" customHeight="1" thickBot="1" x14ac:dyDescent="0.3">
      <c r="A137" s="111" t="s">
        <v>109</v>
      </c>
      <c r="B137" s="112">
        <f>+($I$137*$J$137*K137)/1000</f>
        <v>0</v>
      </c>
      <c r="C137" s="112">
        <f t="shared" ref="C137:E137" si="66">+($I$137*$J$137*L137)/1000</f>
        <v>0</v>
      </c>
      <c r="D137" s="112">
        <f t="shared" si="66"/>
        <v>0</v>
      </c>
      <c r="E137" s="112">
        <f t="shared" si="66"/>
        <v>0</v>
      </c>
      <c r="F137" s="113"/>
      <c r="G137" s="42"/>
      <c r="H137" s="111" t="s">
        <v>109</v>
      </c>
      <c r="I137" s="113"/>
      <c r="J137" s="113"/>
      <c r="K137" s="113"/>
      <c r="L137" s="113"/>
      <c r="M137" s="113"/>
      <c r="N137" s="113"/>
    </row>
    <row r="138" spans="1:14" ht="30" customHeight="1" thickBot="1" x14ac:dyDescent="0.3">
      <c r="A138" s="111" t="s">
        <v>110</v>
      </c>
      <c r="B138" s="112">
        <f>+($I$138*$J$138*K138)/1000</f>
        <v>0</v>
      </c>
      <c r="C138" s="112">
        <f t="shared" ref="C138:E138" si="67">+($I$138*$J$138*L138)/1000</f>
        <v>0</v>
      </c>
      <c r="D138" s="112">
        <f t="shared" si="67"/>
        <v>0</v>
      </c>
      <c r="E138" s="112">
        <f t="shared" si="67"/>
        <v>0</v>
      </c>
      <c r="F138" s="113"/>
      <c r="G138" s="42"/>
      <c r="H138" s="111" t="s">
        <v>110</v>
      </c>
      <c r="I138" s="113"/>
      <c r="J138" s="113"/>
      <c r="K138" s="113"/>
      <c r="L138" s="113"/>
      <c r="M138" s="113"/>
      <c r="N138" s="113"/>
    </row>
    <row r="139" spans="1:14" ht="30" customHeight="1" thickBot="1" x14ac:dyDescent="0.3">
      <c r="A139" s="111" t="s">
        <v>111</v>
      </c>
      <c r="B139" s="112">
        <f>+($I$139*$J$139*K139)/1000</f>
        <v>0</v>
      </c>
      <c r="C139" s="112">
        <f t="shared" ref="C139:E139" si="68">+($I$139*$J$139*L139)/1000</f>
        <v>0</v>
      </c>
      <c r="D139" s="112">
        <f t="shared" si="68"/>
        <v>0</v>
      </c>
      <c r="E139" s="112">
        <f t="shared" si="68"/>
        <v>0</v>
      </c>
      <c r="F139" s="113"/>
      <c r="G139" s="42"/>
      <c r="H139" s="111" t="s">
        <v>111</v>
      </c>
      <c r="I139" s="113"/>
      <c r="J139" s="113"/>
      <c r="K139" s="113"/>
      <c r="L139" s="113"/>
      <c r="M139" s="113"/>
      <c r="N139" s="113"/>
    </row>
    <row r="140" spans="1:14" ht="30" customHeight="1" thickBot="1" x14ac:dyDescent="0.3">
      <c r="A140" s="111" t="s">
        <v>148</v>
      </c>
      <c r="B140" s="112">
        <f>+($I$140*$J$140*K140)/1000</f>
        <v>0</v>
      </c>
      <c r="C140" s="112">
        <f t="shared" ref="C140:E140" si="69">+($I$140*$J$140*L140)/1000</f>
        <v>0</v>
      </c>
      <c r="D140" s="112">
        <f t="shared" si="69"/>
        <v>0</v>
      </c>
      <c r="E140" s="112">
        <f t="shared" si="69"/>
        <v>0</v>
      </c>
      <c r="F140" s="113"/>
      <c r="G140" s="42"/>
      <c r="H140" s="111" t="s">
        <v>148</v>
      </c>
      <c r="I140" s="113"/>
      <c r="J140" s="113"/>
      <c r="K140" s="113"/>
      <c r="L140" s="113"/>
      <c r="M140" s="113"/>
      <c r="N140" s="113"/>
    </row>
    <row r="141" spans="1:14" ht="30" customHeight="1" thickBot="1" x14ac:dyDescent="0.3">
      <c r="A141" s="111" t="s">
        <v>113</v>
      </c>
      <c r="B141" s="112">
        <f>+($I$141*$J$141*K141)/1000</f>
        <v>0</v>
      </c>
      <c r="C141" s="112">
        <f t="shared" ref="C141:E141" si="70">+($I$141*$J$141*L141)/1000</f>
        <v>0</v>
      </c>
      <c r="D141" s="112">
        <f t="shared" si="70"/>
        <v>0</v>
      </c>
      <c r="E141" s="112">
        <f t="shared" si="70"/>
        <v>0</v>
      </c>
      <c r="F141" s="113"/>
      <c r="G141" s="42"/>
      <c r="H141" s="111" t="s">
        <v>113</v>
      </c>
      <c r="I141" s="113"/>
      <c r="J141" s="113"/>
      <c r="K141" s="113"/>
      <c r="L141" s="113"/>
      <c r="M141" s="113"/>
      <c r="N141" s="113"/>
    </row>
    <row r="142" spans="1:14" ht="30" customHeight="1" thickBot="1" x14ac:dyDescent="0.3">
      <c r="A142" s="114" t="s">
        <v>41</v>
      </c>
      <c r="B142" s="112">
        <f>SUM(B134:B141)</f>
        <v>0</v>
      </c>
      <c r="C142" s="112">
        <f>SUM(C134:C141)</f>
        <v>0</v>
      </c>
      <c r="D142" s="112">
        <f>SUM(D134:D141)</f>
        <v>0</v>
      </c>
      <c r="E142" s="112">
        <f>SUM(E134:E141)</f>
        <v>0</v>
      </c>
      <c r="F142" s="113"/>
      <c r="G142" s="42"/>
      <c r="H142" s="42"/>
      <c r="I142" s="42"/>
      <c r="J142" s="42"/>
      <c r="K142" s="42"/>
      <c r="L142" s="42"/>
      <c r="M142" s="42"/>
      <c r="N142" s="42"/>
    </row>
    <row r="143" spans="1:14" ht="9.75" customHeigh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1:14" ht="15.75" thickBot="1" x14ac:dyDescent="0.3">
      <c r="A144" s="12" t="s">
        <v>156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5" customHeight="1" x14ac:dyDescent="0.25">
      <c r="A145" s="225" t="s">
        <v>77</v>
      </c>
      <c r="B145" s="232" t="s">
        <v>19</v>
      </c>
      <c r="C145" s="233"/>
      <c r="D145" s="233"/>
      <c r="E145" s="234"/>
      <c r="F145" s="238" t="s">
        <v>36</v>
      </c>
      <c r="G145" s="42"/>
      <c r="H145" s="225" t="s">
        <v>17</v>
      </c>
      <c r="I145" s="225" t="s">
        <v>11</v>
      </c>
      <c r="J145" s="225" t="s">
        <v>75</v>
      </c>
      <c r="K145" s="232" t="s">
        <v>81</v>
      </c>
      <c r="L145" s="233"/>
      <c r="M145" s="233"/>
      <c r="N145" s="234"/>
    </row>
    <row r="146" spans="1:14" ht="15.75" thickBot="1" x14ac:dyDescent="0.3">
      <c r="A146" s="226"/>
      <c r="B146" s="241" t="s">
        <v>76</v>
      </c>
      <c r="C146" s="229"/>
      <c r="D146" s="229"/>
      <c r="E146" s="230"/>
      <c r="F146" s="239"/>
      <c r="G146" s="42"/>
      <c r="H146" s="226"/>
      <c r="I146" s="226"/>
      <c r="J146" s="226"/>
      <c r="K146" s="235"/>
      <c r="L146" s="236"/>
      <c r="M146" s="236"/>
      <c r="N146" s="237"/>
    </row>
    <row r="147" spans="1:14" ht="34.5" customHeight="1" thickBot="1" x14ac:dyDescent="0.3">
      <c r="A147" s="231"/>
      <c r="B147" s="110" t="s">
        <v>37</v>
      </c>
      <c r="C147" s="110" t="s">
        <v>38</v>
      </c>
      <c r="D147" s="110" t="s">
        <v>39</v>
      </c>
      <c r="E147" s="110" t="s">
        <v>40</v>
      </c>
      <c r="F147" s="240"/>
      <c r="G147" s="42"/>
      <c r="H147" s="231"/>
      <c r="I147" s="231"/>
      <c r="J147" s="231"/>
      <c r="K147" s="110" t="s">
        <v>37</v>
      </c>
      <c r="L147" s="110" t="s">
        <v>38</v>
      </c>
      <c r="M147" s="110" t="s">
        <v>39</v>
      </c>
      <c r="N147" s="110" t="s">
        <v>40</v>
      </c>
    </row>
    <row r="148" spans="1:14" ht="30" customHeight="1" thickBot="1" x14ac:dyDescent="0.3">
      <c r="A148" s="111" t="s">
        <v>106</v>
      </c>
      <c r="B148" s="112">
        <f>+($I$148*$J$148*K148)/1000</f>
        <v>0</v>
      </c>
      <c r="C148" s="112">
        <f t="shared" ref="C148:E148" si="71">+($I$148*$J$148*L148)/1000</f>
        <v>0</v>
      </c>
      <c r="D148" s="112">
        <f t="shared" si="71"/>
        <v>0</v>
      </c>
      <c r="E148" s="112">
        <f t="shared" si="71"/>
        <v>0</v>
      </c>
      <c r="F148" s="113"/>
      <c r="G148" s="42"/>
      <c r="H148" s="111" t="s">
        <v>106</v>
      </c>
      <c r="I148" s="113"/>
      <c r="J148" s="113"/>
      <c r="K148" s="113"/>
      <c r="L148" s="113"/>
      <c r="M148" s="113"/>
      <c r="N148" s="113"/>
    </row>
    <row r="149" spans="1:14" ht="30" customHeight="1" thickBot="1" x14ac:dyDescent="0.3">
      <c r="A149" s="111" t="s">
        <v>107</v>
      </c>
      <c r="B149" s="112">
        <f>+($I$149*$J$149*K149)/1000</f>
        <v>0</v>
      </c>
      <c r="C149" s="112">
        <f t="shared" ref="C149:E149" si="72">+($I$149*$J$149*L149)/1000</f>
        <v>0</v>
      </c>
      <c r="D149" s="112">
        <f t="shared" si="72"/>
        <v>0</v>
      </c>
      <c r="E149" s="112">
        <f t="shared" si="72"/>
        <v>0</v>
      </c>
      <c r="F149" s="113"/>
      <c r="G149" s="42"/>
      <c r="H149" s="111" t="s">
        <v>107</v>
      </c>
      <c r="I149" s="113"/>
      <c r="J149" s="113"/>
      <c r="K149" s="113"/>
      <c r="L149" s="113"/>
      <c r="M149" s="113"/>
      <c r="N149" s="113"/>
    </row>
    <row r="150" spans="1:14" ht="30" customHeight="1" thickBot="1" x14ac:dyDescent="0.3">
      <c r="A150" s="111" t="s">
        <v>108</v>
      </c>
      <c r="B150" s="112">
        <f>+($I$150*$J$150*K150)/1000</f>
        <v>0</v>
      </c>
      <c r="C150" s="112">
        <f t="shared" ref="C150:E150" si="73">+($I$150*$J$150*L150)/1000</f>
        <v>0</v>
      </c>
      <c r="D150" s="112">
        <f t="shared" si="73"/>
        <v>0</v>
      </c>
      <c r="E150" s="112">
        <f t="shared" si="73"/>
        <v>0</v>
      </c>
      <c r="F150" s="113"/>
      <c r="G150" s="42"/>
      <c r="H150" s="111" t="s">
        <v>108</v>
      </c>
      <c r="I150" s="113"/>
      <c r="J150" s="113"/>
      <c r="K150" s="113"/>
      <c r="L150" s="113"/>
      <c r="M150" s="113"/>
      <c r="N150" s="113"/>
    </row>
    <row r="151" spans="1:14" ht="30" customHeight="1" thickBot="1" x14ac:dyDescent="0.3">
      <c r="A151" s="111" t="s">
        <v>109</v>
      </c>
      <c r="B151" s="112">
        <f>+($I$151*$J$151*K151)/1000</f>
        <v>0</v>
      </c>
      <c r="C151" s="112">
        <f t="shared" ref="C151:E151" si="74">+($I$151*$J$151*L151)/1000</f>
        <v>0</v>
      </c>
      <c r="D151" s="112">
        <f t="shared" si="74"/>
        <v>0</v>
      </c>
      <c r="E151" s="112">
        <f t="shared" si="74"/>
        <v>0</v>
      </c>
      <c r="F151" s="113"/>
      <c r="G151" s="42"/>
      <c r="H151" s="111" t="s">
        <v>109</v>
      </c>
      <c r="I151" s="113"/>
      <c r="J151" s="113"/>
      <c r="K151" s="113"/>
      <c r="L151" s="113"/>
      <c r="M151" s="113"/>
      <c r="N151" s="113"/>
    </row>
    <row r="152" spans="1:14" ht="30" customHeight="1" thickBot="1" x14ac:dyDescent="0.3">
      <c r="A152" s="111" t="s">
        <v>110</v>
      </c>
      <c r="B152" s="112">
        <f>+($I$152*$J$152*K152)/1000</f>
        <v>0</v>
      </c>
      <c r="C152" s="112">
        <f t="shared" ref="C152:E152" si="75">+($I$152*$J$152*L152)/1000</f>
        <v>0</v>
      </c>
      <c r="D152" s="112">
        <f t="shared" si="75"/>
        <v>0</v>
      </c>
      <c r="E152" s="112">
        <f t="shared" si="75"/>
        <v>0</v>
      </c>
      <c r="F152" s="113"/>
      <c r="G152" s="42"/>
      <c r="H152" s="111" t="s">
        <v>110</v>
      </c>
      <c r="I152" s="113"/>
      <c r="J152" s="113"/>
      <c r="K152" s="113"/>
      <c r="L152" s="113"/>
      <c r="M152" s="113"/>
      <c r="N152" s="113"/>
    </row>
    <row r="153" spans="1:14" ht="30" customHeight="1" thickBot="1" x14ac:dyDescent="0.3">
      <c r="A153" s="111" t="s">
        <v>111</v>
      </c>
      <c r="B153" s="112">
        <f>+($I$153*$J$153*K153)/1000</f>
        <v>0</v>
      </c>
      <c r="C153" s="112">
        <f t="shared" ref="C153:E153" si="76">+($I$153*$J$153*L153)/1000</f>
        <v>0</v>
      </c>
      <c r="D153" s="112">
        <f t="shared" si="76"/>
        <v>0</v>
      </c>
      <c r="E153" s="112">
        <f t="shared" si="76"/>
        <v>0</v>
      </c>
      <c r="F153" s="113"/>
      <c r="G153" s="42"/>
      <c r="H153" s="111" t="s">
        <v>111</v>
      </c>
      <c r="I153" s="113"/>
      <c r="J153" s="113"/>
      <c r="K153" s="113"/>
      <c r="L153" s="113"/>
      <c r="M153" s="113"/>
      <c r="N153" s="113"/>
    </row>
    <row r="154" spans="1:14" ht="30" customHeight="1" thickBot="1" x14ac:dyDescent="0.3">
      <c r="A154" s="111" t="s">
        <v>148</v>
      </c>
      <c r="B154" s="112">
        <f>+($I$154*$J$154*K154)/1000</f>
        <v>0</v>
      </c>
      <c r="C154" s="112">
        <f t="shared" ref="C154:E154" si="77">+($I$154*$J$154*L154)/1000</f>
        <v>0</v>
      </c>
      <c r="D154" s="112">
        <f t="shared" si="77"/>
        <v>0</v>
      </c>
      <c r="E154" s="112">
        <f t="shared" si="77"/>
        <v>0</v>
      </c>
      <c r="F154" s="113"/>
      <c r="G154" s="42"/>
      <c r="H154" s="111" t="s">
        <v>148</v>
      </c>
      <c r="I154" s="113"/>
      <c r="J154" s="113"/>
      <c r="K154" s="113"/>
      <c r="L154" s="113"/>
      <c r="M154" s="113"/>
      <c r="N154" s="113"/>
    </row>
    <row r="155" spans="1:14" ht="30" customHeight="1" thickBot="1" x14ac:dyDescent="0.3">
      <c r="A155" s="111" t="s">
        <v>113</v>
      </c>
      <c r="B155" s="112">
        <f>+($I$155*$J$155*K155)/1000</f>
        <v>0</v>
      </c>
      <c r="C155" s="112">
        <f t="shared" ref="C155:E155" si="78">+($I$155*$J$155*L155)/1000</f>
        <v>0</v>
      </c>
      <c r="D155" s="112">
        <f t="shared" si="78"/>
        <v>0</v>
      </c>
      <c r="E155" s="112">
        <f t="shared" si="78"/>
        <v>0</v>
      </c>
      <c r="F155" s="113"/>
      <c r="G155" s="42"/>
      <c r="H155" s="111" t="s">
        <v>113</v>
      </c>
      <c r="I155" s="113"/>
      <c r="J155" s="113"/>
      <c r="K155" s="113"/>
      <c r="L155" s="113"/>
      <c r="M155" s="113"/>
      <c r="N155" s="113"/>
    </row>
    <row r="156" spans="1:14" ht="30" customHeight="1" thickBot="1" x14ac:dyDescent="0.3">
      <c r="A156" s="114" t="s">
        <v>41</v>
      </c>
      <c r="B156" s="112">
        <f>SUM(B148:B155)</f>
        <v>0</v>
      </c>
      <c r="C156" s="112">
        <f>SUM(C148:C155)</f>
        <v>0</v>
      </c>
      <c r="D156" s="112">
        <f>SUM(D148:D155)</f>
        <v>0</v>
      </c>
      <c r="E156" s="112">
        <f>SUM(E148:E155)</f>
        <v>0</v>
      </c>
      <c r="F156" s="113"/>
      <c r="G156" s="42"/>
      <c r="H156" s="42"/>
      <c r="I156" s="42"/>
      <c r="J156" s="42"/>
      <c r="K156" s="42"/>
      <c r="L156" s="42"/>
      <c r="M156" s="42"/>
      <c r="N156" s="42"/>
    </row>
    <row r="157" spans="1:14" ht="9.75" customHeigh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14" ht="15.75" thickBot="1" x14ac:dyDescent="0.3">
      <c r="A158" s="12" t="s">
        <v>157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1:14" ht="15" customHeight="1" x14ac:dyDescent="0.25">
      <c r="A159" s="225" t="s">
        <v>77</v>
      </c>
      <c r="B159" s="232" t="s">
        <v>19</v>
      </c>
      <c r="C159" s="233"/>
      <c r="D159" s="233"/>
      <c r="E159" s="234"/>
      <c r="F159" s="238" t="s">
        <v>36</v>
      </c>
      <c r="G159" s="42"/>
      <c r="H159" s="225" t="s">
        <v>17</v>
      </c>
      <c r="I159" s="225" t="s">
        <v>11</v>
      </c>
      <c r="J159" s="225" t="s">
        <v>75</v>
      </c>
      <c r="K159" s="232" t="s">
        <v>81</v>
      </c>
      <c r="L159" s="233"/>
      <c r="M159" s="233"/>
      <c r="N159" s="234"/>
    </row>
    <row r="160" spans="1:14" ht="15.75" thickBot="1" x14ac:dyDescent="0.3">
      <c r="A160" s="226"/>
      <c r="B160" s="241" t="s">
        <v>76</v>
      </c>
      <c r="C160" s="229"/>
      <c r="D160" s="229"/>
      <c r="E160" s="230"/>
      <c r="F160" s="239"/>
      <c r="G160" s="42"/>
      <c r="H160" s="226"/>
      <c r="I160" s="226"/>
      <c r="J160" s="226"/>
      <c r="K160" s="235"/>
      <c r="L160" s="236"/>
      <c r="M160" s="236"/>
      <c r="N160" s="237"/>
    </row>
    <row r="161" spans="1:14" ht="34.5" customHeight="1" thickBot="1" x14ac:dyDescent="0.3">
      <c r="A161" s="231"/>
      <c r="B161" s="110" t="s">
        <v>37</v>
      </c>
      <c r="C161" s="110" t="s">
        <v>38</v>
      </c>
      <c r="D161" s="110" t="s">
        <v>39</v>
      </c>
      <c r="E161" s="110" t="s">
        <v>40</v>
      </c>
      <c r="F161" s="240"/>
      <c r="G161" s="42"/>
      <c r="H161" s="231"/>
      <c r="I161" s="231"/>
      <c r="J161" s="231"/>
      <c r="K161" s="110" t="s">
        <v>37</v>
      </c>
      <c r="L161" s="110" t="s">
        <v>38</v>
      </c>
      <c r="M161" s="110" t="s">
        <v>39</v>
      </c>
      <c r="N161" s="110" t="s">
        <v>40</v>
      </c>
    </row>
    <row r="162" spans="1:14" ht="30" customHeight="1" thickBot="1" x14ac:dyDescent="0.3">
      <c r="A162" s="111" t="s">
        <v>106</v>
      </c>
      <c r="B162" s="112">
        <f>+($I$162*$J$162*K162)/1000</f>
        <v>0</v>
      </c>
      <c r="C162" s="112">
        <f t="shared" ref="C162:E162" si="79">+($I$162*$J$162*L162)/1000</f>
        <v>0</v>
      </c>
      <c r="D162" s="112">
        <f t="shared" si="79"/>
        <v>0</v>
      </c>
      <c r="E162" s="112">
        <f t="shared" si="79"/>
        <v>0</v>
      </c>
      <c r="F162" s="113"/>
      <c r="G162" s="42"/>
      <c r="H162" s="111" t="s">
        <v>106</v>
      </c>
      <c r="I162" s="113"/>
      <c r="J162" s="113"/>
      <c r="K162" s="113"/>
      <c r="L162" s="113"/>
      <c r="M162" s="113"/>
      <c r="N162" s="113"/>
    </row>
    <row r="163" spans="1:14" ht="30" customHeight="1" thickBot="1" x14ac:dyDescent="0.3">
      <c r="A163" s="111" t="s">
        <v>107</v>
      </c>
      <c r="B163" s="112">
        <f>+($I$163*$J$163*K163)/1000</f>
        <v>0</v>
      </c>
      <c r="C163" s="112">
        <f t="shared" ref="C163:E163" si="80">+($I$163*$J$163*L163)/1000</f>
        <v>0</v>
      </c>
      <c r="D163" s="112">
        <f t="shared" si="80"/>
        <v>0</v>
      </c>
      <c r="E163" s="112">
        <f t="shared" si="80"/>
        <v>0</v>
      </c>
      <c r="F163" s="113"/>
      <c r="G163" s="42"/>
      <c r="H163" s="111" t="s">
        <v>107</v>
      </c>
      <c r="I163" s="113"/>
      <c r="J163" s="113"/>
      <c r="K163" s="113"/>
      <c r="L163" s="113"/>
      <c r="M163" s="113"/>
      <c r="N163" s="113"/>
    </row>
    <row r="164" spans="1:14" ht="30" customHeight="1" thickBot="1" x14ac:dyDescent="0.3">
      <c r="A164" s="111" t="s">
        <v>108</v>
      </c>
      <c r="B164" s="112">
        <f>+($I$164*$J$164*K164)/1000</f>
        <v>0</v>
      </c>
      <c r="C164" s="112">
        <f t="shared" ref="C164:E164" si="81">+($I$164*$J$164*L164)/1000</f>
        <v>0</v>
      </c>
      <c r="D164" s="112">
        <f t="shared" si="81"/>
        <v>0</v>
      </c>
      <c r="E164" s="112">
        <f t="shared" si="81"/>
        <v>0</v>
      </c>
      <c r="F164" s="113"/>
      <c r="G164" s="42"/>
      <c r="H164" s="111" t="s">
        <v>108</v>
      </c>
      <c r="I164" s="113"/>
      <c r="J164" s="113"/>
      <c r="K164" s="113"/>
      <c r="L164" s="113"/>
      <c r="M164" s="113"/>
      <c r="N164" s="113"/>
    </row>
    <row r="165" spans="1:14" ht="30" customHeight="1" thickBot="1" x14ac:dyDescent="0.3">
      <c r="A165" s="111" t="s">
        <v>109</v>
      </c>
      <c r="B165" s="112">
        <f>+($I$165*$J$165*K165)/1000</f>
        <v>0</v>
      </c>
      <c r="C165" s="112">
        <f t="shared" ref="C165:E165" si="82">+($I$165*$J$165*L165)/1000</f>
        <v>0</v>
      </c>
      <c r="D165" s="112">
        <f t="shared" si="82"/>
        <v>0</v>
      </c>
      <c r="E165" s="112">
        <f t="shared" si="82"/>
        <v>0</v>
      </c>
      <c r="F165" s="113"/>
      <c r="G165" s="42"/>
      <c r="H165" s="111" t="s">
        <v>109</v>
      </c>
      <c r="I165" s="113"/>
      <c r="J165" s="113"/>
      <c r="K165" s="113"/>
      <c r="L165" s="113"/>
      <c r="M165" s="113"/>
      <c r="N165" s="113"/>
    </row>
    <row r="166" spans="1:14" ht="30" customHeight="1" thickBot="1" x14ac:dyDescent="0.3">
      <c r="A166" s="111" t="s">
        <v>110</v>
      </c>
      <c r="B166" s="112">
        <f>+($I$166*$J$166*K166)/1000</f>
        <v>0</v>
      </c>
      <c r="C166" s="112">
        <f t="shared" ref="C166:E166" si="83">+($I$166*$J$166*L166)/1000</f>
        <v>0</v>
      </c>
      <c r="D166" s="112">
        <f t="shared" si="83"/>
        <v>0</v>
      </c>
      <c r="E166" s="112">
        <f t="shared" si="83"/>
        <v>0</v>
      </c>
      <c r="F166" s="113"/>
      <c r="G166" s="42"/>
      <c r="H166" s="111" t="s">
        <v>110</v>
      </c>
      <c r="I166" s="113"/>
      <c r="J166" s="113"/>
      <c r="K166" s="113"/>
      <c r="L166" s="113"/>
      <c r="M166" s="113"/>
      <c r="N166" s="113"/>
    </row>
    <row r="167" spans="1:14" ht="30" customHeight="1" thickBot="1" x14ac:dyDescent="0.3">
      <c r="A167" s="111" t="s">
        <v>111</v>
      </c>
      <c r="B167" s="112">
        <f>+($I$167*$J$167*K167)/1000</f>
        <v>0</v>
      </c>
      <c r="C167" s="112">
        <f t="shared" ref="C167:E167" si="84">+($I$167*$J$167*L167)/1000</f>
        <v>0</v>
      </c>
      <c r="D167" s="112">
        <f t="shared" si="84"/>
        <v>0</v>
      </c>
      <c r="E167" s="112">
        <f t="shared" si="84"/>
        <v>0</v>
      </c>
      <c r="F167" s="113"/>
      <c r="G167" s="42"/>
      <c r="H167" s="111" t="s">
        <v>111</v>
      </c>
      <c r="I167" s="113"/>
      <c r="J167" s="113"/>
      <c r="K167" s="113"/>
      <c r="L167" s="113"/>
      <c r="M167" s="113"/>
      <c r="N167" s="113"/>
    </row>
    <row r="168" spans="1:14" ht="30" customHeight="1" thickBot="1" x14ac:dyDescent="0.3">
      <c r="A168" s="111" t="s">
        <v>148</v>
      </c>
      <c r="B168" s="112">
        <f>+($I$168*$J$168*K168)/1000</f>
        <v>0</v>
      </c>
      <c r="C168" s="112">
        <f t="shared" ref="C168:E168" si="85">+($I$168*$J$168*L168)/1000</f>
        <v>0</v>
      </c>
      <c r="D168" s="112">
        <f t="shared" si="85"/>
        <v>0</v>
      </c>
      <c r="E168" s="112">
        <f t="shared" si="85"/>
        <v>0</v>
      </c>
      <c r="F168" s="113"/>
      <c r="G168" s="42"/>
      <c r="H168" s="111" t="s">
        <v>148</v>
      </c>
      <c r="I168" s="113"/>
      <c r="J168" s="113"/>
      <c r="K168" s="113"/>
      <c r="L168" s="113"/>
      <c r="M168" s="113"/>
      <c r="N168" s="113"/>
    </row>
    <row r="169" spans="1:14" ht="30" customHeight="1" thickBot="1" x14ac:dyDescent="0.3">
      <c r="A169" s="111" t="s">
        <v>113</v>
      </c>
      <c r="B169" s="112">
        <f>+($I$169*$J$169*K169)/1000</f>
        <v>0</v>
      </c>
      <c r="C169" s="112">
        <f t="shared" ref="C169:E169" si="86">+($I$169*$J$169*L169)/1000</f>
        <v>0</v>
      </c>
      <c r="D169" s="112">
        <f t="shared" si="86"/>
        <v>0</v>
      </c>
      <c r="E169" s="112">
        <f t="shared" si="86"/>
        <v>0</v>
      </c>
      <c r="F169" s="113"/>
      <c r="G169" s="42"/>
      <c r="H169" s="111" t="s">
        <v>113</v>
      </c>
      <c r="I169" s="113"/>
      <c r="J169" s="113"/>
      <c r="K169" s="113"/>
      <c r="L169" s="113"/>
      <c r="M169" s="113"/>
      <c r="N169" s="113"/>
    </row>
    <row r="170" spans="1:14" ht="30" customHeight="1" thickBot="1" x14ac:dyDescent="0.3">
      <c r="A170" s="114" t="s">
        <v>41</v>
      </c>
      <c r="B170" s="112">
        <f>SUM(B162:B169)</f>
        <v>0</v>
      </c>
      <c r="C170" s="112">
        <f>SUM(C162:C169)</f>
        <v>0</v>
      </c>
      <c r="D170" s="112">
        <f>SUM(D162:D169)</f>
        <v>0</v>
      </c>
      <c r="E170" s="112">
        <f>SUM(E162:E169)</f>
        <v>0</v>
      </c>
      <c r="F170" s="113"/>
      <c r="G170" s="42"/>
      <c r="H170" s="42"/>
      <c r="I170" s="42"/>
      <c r="J170" s="42"/>
      <c r="K170" s="42"/>
      <c r="L170" s="42"/>
      <c r="M170" s="42"/>
      <c r="N170" s="42"/>
    </row>
    <row r="171" spans="1:1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1:14" ht="15.75" thickBot="1" x14ac:dyDescent="0.3">
      <c r="A172" s="12" t="s">
        <v>158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1:14" ht="15" customHeight="1" x14ac:dyDescent="0.25">
      <c r="A173" s="225" t="s">
        <v>77</v>
      </c>
      <c r="B173" s="232" t="s">
        <v>19</v>
      </c>
      <c r="C173" s="233"/>
      <c r="D173" s="233"/>
      <c r="E173" s="234"/>
      <c r="F173" s="238" t="s">
        <v>36</v>
      </c>
      <c r="G173" s="42"/>
      <c r="H173" s="225" t="s">
        <v>17</v>
      </c>
      <c r="I173" s="225" t="s">
        <v>11</v>
      </c>
      <c r="J173" s="225" t="s">
        <v>75</v>
      </c>
      <c r="K173" s="232" t="s">
        <v>81</v>
      </c>
      <c r="L173" s="233"/>
      <c r="M173" s="233"/>
      <c r="N173" s="234"/>
    </row>
    <row r="174" spans="1:14" ht="15.75" thickBot="1" x14ac:dyDescent="0.3">
      <c r="A174" s="226"/>
      <c r="B174" s="241" t="s">
        <v>76</v>
      </c>
      <c r="C174" s="229"/>
      <c r="D174" s="229"/>
      <c r="E174" s="230"/>
      <c r="F174" s="239"/>
      <c r="G174" s="42"/>
      <c r="H174" s="226"/>
      <c r="I174" s="226"/>
      <c r="J174" s="226"/>
      <c r="K174" s="235"/>
      <c r="L174" s="236"/>
      <c r="M174" s="236"/>
      <c r="N174" s="237"/>
    </row>
    <row r="175" spans="1:14" ht="34.5" customHeight="1" thickBot="1" x14ac:dyDescent="0.3">
      <c r="A175" s="231"/>
      <c r="B175" s="110" t="s">
        <v>37</v>
      </c>
      <c r="C175" s="110" t="s">
        <v>38</v>
      </c>
      <c r="D175" s="110" t="s">
        <v>39</v>
      </c>
      <c r="E175" s="110" t="s">
        <v>40</v>
      </c>
      <c r="F175" s="240"/>
      <c r="G175" s="42"/>
      <c r="H175" s="231"/>
      <c r="I175" s="231"/>
      <c r="J175" s="231"/>
      <c r="K175" s="110" t="s">
        <v>37</v>
      </c>
      <c r="L175" s="110" t="s">
        <v>38</v>
      </c>
      <c r="M175" s="110" t="s">
        <v>39</v>
      </c>
      <c r="N175" s="110" t="s">
        <v>40</v>
      </c>
    </row>
    <row r="176" spans="1:14" ht="30" customHeight="1" thickBot="1" x14ac:dyDescent="0.3">
      <c r="A176" s="111" t="s">
        <v>106</v>
      </c>
      <c r="B176" s="112">
        <f>+($I$176*$J$176*K176)/1000</f>
        <v>0</v>
      </c>
      <c r="C176" s="112">
        <f t="shared" ref="C176:E176" si="87">+($I$176*$J$176*L176)/1000</f>
        <v>0</v>
      </c>
      <c r="D176" s="112">
        <f t="shared" si="87"/>
        <v>0</v>
      </c>
      <c r="E176" s="112">
        <f t="shared" si="87"/>
        <v>0</v>
      </c>
      <c r="F176" s="113"/>
      <c r="G176" s="42"/>
      <c r="H176" s="111" t="s">
        <v>106</v>
      </c>
      <c r="I176" s="113"/>
      <c r="J176" s="113"/>
      <c r="K176" s="113"/>
      <c r="L176" s="113"/>
      <c r="M176" s="113"/>
      <c r="N176" s="113"/>
    </row>
    <row r="177" spans="1:14" ht="30" customHeight="1" thickBot="1" x14ac:dyDescent="0.3">
      <c r="A177" s="111" t="s">
        <v>107</v>
      </c>
      <c r="B177" s="112">
        <f>+($I$177*$J$177*K177)/1000</f>
        <v>0</v>
      </c>
      <c r="C177" s="112">
        <f t="shared" ref="C177:E177" si="88">+($I$177*$J$177*L177)/1000</f>
        <v>0</v>
      </c>
      <c r="D177" s="112">
        <f t="shared" si="88"/>
        <v>0</v>
      </c>
      <c r="E177" s="112">
        <f t="shared" si="88"/>
        <v>0</v>
      </c>
      <c r="F177" s="113"/>
      <c r="G177" s="42"/>
      <c r="H177" s="111" t="s">
        <v>107</v>
      </c>
      <c r="I177" s="113"/>
      <c r="J177" s="113"/>
      <c r="K177" s="113"/>
      <c r="L177" s="113"/>
      <c r="M177" s="113"/>
      <c r="N177" s="113"/>
    </row>
    <row r="178" spans="1:14" ht="30" customHeight="1" thickBot="1" x14ac:dyDescent="0.3">
      <c r="A178" s="111" t="s">
        <v>108</v>
      </c>
      <c r="B178" s="112">
        <f>+($I$178*$J$178*K178)/1000</f>
        <v>0</v>
      </c>
      <c r="C178" s="112">
        <f t="shared" ref="C178:E178" si="89">+($I$178*$J$178*L178)/1000</f>
        <v>0</v>
      </c>
      <c r="D178" s="112">
        <f t="shared" si="89"/>
        <v>0</v>
      </c>
      <c r="E178" s="112">
        <f t="shared" si="89"/>
        <v>0</v>
      </c>
      <c r="F178" s="113"/>
      <c r="G178" s="42"/>
      <c r="H178" s="111" t="s">
        <v>108</v>
      </c>
      <c r="I178" s="113"/>
      <c r="J178" s="113"/>
      <c r="K178" s="113"/>
      <c r="L178" s="113"/>
      <c r="M178" s="113"/>
      <c r="N178" s="113"/>
    </row>
    <row r="179" spans="1:14" ht="30" customHeight="1" thickBot="1" x14ac:dyDescent="0.3">
      <c r="A179" s="111" t="s">
        <v>109</v>
      </c>
      <c r="B179" s="112">
        <f>+($I$179*$J$179*K179)/1000</f>
        <v>0</v>
      </c>
      <c r="C179" s="112">
        <f t="shared" ref="C179:E179" si="90">+($I$179*$J$179*L179)/1000</f>
        <v>0</v>
      </c>
      <c r="D179" s="112">
        <f t="shared" si="90"/>
        <v>0</v>
      </c>
      <c r="E179" s="112">
        <f t="shared" si="90"/>
        <v>0</v>
      </c>
      <c r="F179" s="113"/>
      <c r="G179" s="42"/>
      <c r="H179" s="111" t="s">
        <v>109</v>
      </c>
      <c r="I179" s="113"/>
      <c r="J179" s="113"/>
      <c r="K179" s="113"/>
      <c r="L179" s="113"/>
      <c r="M179" s="113"/>
      <c r="N179" s="113"/>
    </row>
    <row r="180" spans="1:14" ht="30" customHeight="1" thickBot="1" x14ac:dyDescent="0.3">
      <c r="A180" s="111" t="s">
        <v>110</v>
      </c>
      <c r="B180" s="112">
        <f>+($I$180*$J$180*K180)/1000</f>
        <v>0</v>
      </c>
      <c r="C180" s="112">
        <f t="shared" ref="C180:E180" si="91">+($I$180*$J$180*L180)/1000</f>
        <v>0</v>
      </c>
      <c r="D180" s="112">
        <f t="shared" si="91"/>
        <v>0</v>
      </c>
      <c r="E180" s="112">
        <f t="shared" si="91"/>
        <v>0</v>
      </c>
      <c r="F180" s="113"/>
      <c r="G180" s="42"/>
      <c r="H180" s="111" t="s">
        <v>110</v>
      </c>
      <c r="I180" s="113"/>
      <c r="J180" s="113"/>
      <c r="K180" s="113"/>
      <c r="L180" s="113"/>
      <c r="M180" s="113"/>
      <c r="N180" s="113"/>
    </row>
    <row r="181" spans="1:14" ht="30" customHeight="1" thickBot="1" x14ac:dyDescent="0.3">
      <c r="A181" s="111" t="s">
        <v>111</v>
      </c>
      <c r="B181" s="112">
        <f>+($I$181*$J$181*K181)/1000</f>
        <v>0</v>
      </c>
      <c r="C181" s="112">
        <f t="shared" ref="C181:E181" si="92">+($I$181*$J$181*L181)/1000</f>
        <v>0</v>
      </c>
      <c r="D181" s="112">
        <f t="shared" si="92"/>
        <v>0</v>
      </c>
      <c r="E181" s="112">
        <f t="shared" si="92"/>
        <v>0</v>
      </c>
      <c r="F181" s="113"/>
      <c r="G181" s="42"/>
      <c r="H181" s="111" t="s">
        <v>111</v>
      </c>
      <c r="I181" s="113"/>
      <c r="J181" s="113"/>
      <c r="K181" s="113"/>
      <c r="L181" s="113"/>
      <c r="M181" s="113"/>
      <c r="N181" s="113"/>
    </row>
    <row r="182" spans="1:14" ht="30" customHeight="1" thickBot="1" x14ac:dyDescent="0.3">
      <c r="A182" s="111" t="s">
        <v>148</v>
      </c>
      <c r="B182" s="112">
        <f>+($I$182*$J$182*K182)/1000</f>
        <v>0</v>
      </c>
      <c r="C182" s="112">
        <f t="shared" ref="C182:E182" si="93">+($I$182*$J$182*L182)/1000</f>
        <v>0</v>
      </c>
      <c r="D182" s="112">
        <f t="shared" si="93"/>
        <v>0</v>
      </c>
      <c r="E182" s="112">
        <f t="shared" si="93"/>
        <v>0</v>
      </c>
      <c r="F182" s="113"/>
      <c r="G182" s="42"/>
      <c r="H182" s="111" t="s">
        <v>148</v>
      </c>
      <c r="I182" s="113"/>
      <c r="J182" s="113"/>
      <c r="K182" s="113"/>
      <c r="L182" s="113"/>
      <c r="M182" s="113"/>
      <c r="N182" s="113"/>
    </row>
    <row r="183" spans="1:14" ht="30" customHeight="1" thickBot="1" x14ac:dyDescent="0.3">
      <c r="A183" s="111" t="s">
        <v>113</v>
      </c>
      <c r="B183" s="112">
        <f>+($I$183*$J$183*K183)/1000</f>
        <v>0</v>
      </c>
      <c r="C183" s="112">
        <f t="shared" ref="C183:E183" si="94">+($I$183*$J$183*L183)/1000</f>
        <v>0</v>
      </c>
      <c r="D183" s="112">
        <f t="shared" si="94"/>
        <v>0</v>
      </c>
      <c r="E183" s="112">
        <f t="shared" si="94"/>
        <v>0</v>
      </c>
      <c r="F183" s="113"/>
      <c r="G183" s="42"/>
      <c r="H183" s="111" t="s">
        <v>113</v>
      </c>
      <c r="I183" s="113"/>
      <c r="J183" s="113"/>
      <c r="K183" s="113"/>
      <c r="L183" s="113"/>
      <c r="M183" s="113"/>
      <c r="N183" s="113"/>
    </row>
    <row r="184" spans="1:14" ht="30" customHeight="1" thickBot="1" x14ac:dyDescent="0.3">
      <c r="A184" s="114" t="s">
        <v>41</v>
      </c>
      <c r="B184" s="112">
        <f>SUM(B176:B183)</f>
        <v>0</v>
      </c>
      <c r="C184" s="112">
        <f>SUM(C176:C183)</f>
        <v>0</v>
      </c>
      <c r="D184" s="112">
        <f>SUM(D176:D183)</f>
        <v>0</v>
      </c>
      <c r="E184" s="112">
        <f>SUM(E176:E183)</f>
        <v>0</v>
      </c>
      <c r="F184" s="113"/>
      <c r="G184" s="42"/>
      <c r="H184" s="42"/>
      <c r="I184" s="42"/>
      <c r="J184" s="42"/>
      <c r="K184" s="42"/>
      <c r="L184" s="42"/>
      <c r="M184" s="42"/>
      <c r="N184" s="42"/>
    </row>
    <row r="185" spans="1:1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 ht="15.75" thickBot="1" x14ac:dyDescent="0.3">
      <c r="A186" s="12" t="s">
        <v>159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5" customHeight="1" x14ac:dyDescent="0.25">
      <c r="A187" s="225" t="s">
        <v>77</v>
      </c>
      <c r="B187" s="232" t="s">
        <v>19</v>
      </c>
      <c r="C187" s="233"/>
      <c r="D187" s="233"/>
      <c r="E187" s="234"/>
      <c r="F187" s="238" t="s">
        <v>36</v>
      </c>
      <c r="G187" s="42"/>
      <c r="H187" s="225" t="s">
        <v>17</v>
      </c>
      <c r="I187" s="225" t="s">
        <v>11</v>
      </c>
      <c r="J187" s="225" t="s">
        <v>75</v>
      </c>
      <c r="K187" s="232" t="s">
        <v>81</v>
      </c>
      <c r="L187" s="233"/>
      <c r="M187" s="233"/>
      <c r="N187" s="234"/>
    </row>
    <row r="188" spans="1:14" ht="15.75" thickBot="1" x14ac:dyDescent="0.3">
      <c r="A188" s="226"/>
      <c r="B188" s="241" t="s">
        <v>76</v>
      </c>
      <c r="C188" s="229"/>
      <c r="D188" s="229"/>
      <c r="E188" s="230"/>
      <c r="F188" s="239"/>
      <c r="G188" s="42"/>
      <c r="H188" s="226"/>
      <c r="I188" s="226"/>
      <c r="J188" s="226"/>
      <c r="K188" s="235"/>
      <c r="L188" s="236"/>
      <c r="M188" s="236"/>
      <c r="N188" s="237"/>
    </row>
    <row r="189" spans="1:14" ht="34.5" customHeight="1" thickBot="1" x14ac:dyDescent="0.3">
      <c r="A189" s="231"/>
      <c r="B189" s="110" t="s">
        <v>37</v>
      </c>
      <c r="C189" s="110" t="s">
        <v>38</v>
      </c>
      <c r="D189" s="110" t="s">
        <v>39</v>
      </c>
      <c r="E189" s="110" t="s">
        <v>40</v>
      </c>
      <c r="F189" s="240"/>
      <c r="G189" s="42"/>
      <c r="H189" s="231"/>
      <c r="I189" s="231"/>
      <c r="J189" s="231"/>
      <c r="K189" s="110" t="s">
        <v>37</v>
      </c>
      <c r="L189" s="110" t="s">
        <v>38</v>
      </c>
      <c r="M189" s="110" t="s">
        <v>39</v>
      </c>
      <c r="N189" s="110" t="s">
        <v>40</v>
      </c>
    </row>
    <row r="190" spans="1:14" ht="30" customHeight="1" thickBot="1" x14ac:dyDescent="0.3">
      <c r="A190" s="111" t="s">
        <v>106</v>
      </c>
      <c r="B190" s="112">
        <f>+($I$190*$J$190*K190)/1000</f>
        <v>0</v>
      </c>
      <c r="C190" s="112">
        <f t="shared" ref="C190:E190" si="95">+($I$190*$J$190*L190)/1000</f>
        <v>0</v>
      </c>
      <c r="D190" s="112">
        <f t="shared" si="95"/>
        <v>0</v>
      </c>
      <c r="E190" s="112">
        <f t="shared" si="95"/>
        <v>0</v>
      </c>
      <c r="F190" s="113"/>
      <c r="G190" s="42"/>
      <c r="H190" s="111" t="s">
        <v>106</v>
      </c>
      <c r="I190" s="113"/>
      <c r="J190" s="113"/>
      <c r="K190" s="113"/>
      <c r="L190" s="113"/>
      <c r="M190" s="113"/>
      <c r="N190" s="113"/>
    </row>
    <row r="191" spans="1:14" ht="30" customHeight="1" thickBot="1" x14ac:dyDescent="0.3">
      <c r="A191" s="111" t="s">
        <v>107</v>
      </c>
      <c r="B191" s="112">
        <f>+($I$191*$J$191*K191)/1000</f>
        <v>0</v>
      </c>
      <c r="C191" s="112">
        <f t="shared" ref="C191:E191" si="96">+($I$191*$J$191*L191)/1000</f>
        <v>0</v>
      </c>
      <c r="D191" s="112">
        <f t="shared" si="96"/>
        <v>0</v>
      </c>
      <c r="E191" s="112">
        <f t="shared" si="96"/>
        <v>0</v>
      </c>
      <c r="F191" s="113"/>
      <c r="G191" s="42"/>
      <c r="H191" s="111" t="s">
        <v>107</v>
      </c>
      <c r="I191" s="113"/>
      <c r="J191" s="113"/>
      <c r="K191" s="113"/>
      <c r="L191" s="113"/>
      <c r="M191" s="113"/>
      <c r="N191" s="113"/>
    </row>
    <row r="192" spans="1:14" ht="30" customHeight="1" thickBot="1" x14ac:dyDescent="0.3">
      <c r="A192" s="111" t="s">
        <v>108</v>
      </c>
      <c r="B192" s="112">
        <f>+($I$192*$J$192*K192)/1000</f>
        <v>0</v>
      </c>
      <c r="C192" s="112">
        <f t="shared" ref="C192:E192" si="97">+($I$192*$J$192*L192)/1000</f>
        <v>0</v>
      </c>
      <c r="D192" s="112">
        <f t="shared" si="97"/>
        <v>0</v>
      </c>
      <c r="E192" s="112">
        <f t="shared" si="97"/>
        <v>0</v>
      </c>
      <c r="F192" s="113"/>
      <c r="G192" s="42"/>
      <c r="H192" s="111" t="s">
        <v>108</v>
      </c>
      <c r="I192" s="113"/>
      <c r="J192" s="113"/>
      <c r="K192" s="113"/>
      <c r="L192" s="113"/>
      <c r="M192" s="113"/>
      <c r="N192" s="113"/>
    </row>
    <row r="193" spans="1:14" ht="30" customHeight="1" thickBot="1" x14ac:dyDescent="0.3">
      <c r="A193" s="111" t="s">
        <v>109</v>
      </c>
      <c r="B193" s="112">
        <f>+($I$193*$J$193*K193)/1000</f>
        <v>0</v>
      </c>
      <c r="C193" s="112">
        <f t="shared" ref="C193:E193" si="98">+($I$193*$J$193*L193)/1000</f>
        <v>0</v>
      </c>
      <c r="D193" s="112">
        <f t="shared" si="98"/>
        <v>0</v>
      </c>
      <c r="E193" s="112">
        <f t="shared" si="98"/>
        <v>0</v>
      </c>
      <c r="F193" s="113"/>
      <c r="G193" s="42"/>
      <c r="H193" s="111" t="s">
        <v>109</v>
      </c>
      <c r="I193" s="113"/>
      <c r="J193" s="113"/>
      <c r="K193" s="113"/>
      <c r="L193" s="113"/>
      <c r="M193" s="113"/>
      <c r="N193" s="113"/>
    </row>
    <row r="194" spans="1:14" ht="30" customHeight="1" thickBot="1" x14ac:dyDescent="0.3">
      <c r="A194" s="111" t="s">
        <v>110</v>
      </c>
      <c r="B194" s="112">
        <f>+($I$194*$J$194*K194)/1000</f>
        <v>0</v>
      </c>
      <c r="C194" s="112">
        <f t="shared" ref="C194:E194" si="99">+($I$194*$J$194*L194)/1000</f>
        <v>0</v>
      </c>
      <c r="D194" s="112">
        <f t="shared" si="99"/>
        <v>0</v>
      </c>
      <c r="E194" s="112">
        <f t="shared" si="99"/>
        <v>0</v>
      </c>
      <c r="F194" s="113"/>
      <c r="G194" s="42"/>
      <c r="H194" s="111" t="s">
        <v>110</v>
      </c>
      <c r="I194" s="113"/>
      <c r="J194" s="113"/>
      <c r="K194" s="113"/>
      <c r="L194" s="113"/>
      <c r="M194" s="113"/>
      <c r="N194" s="113"/>
    </row>
    <row r="195" spans="1:14" ht="30" customHeight="1" thickBot="1" x14ac:dyDescent="0.3">
      <c r="A195" s="111" t="s">
        <v>111</v>
      </c>
      <c r="B195" s="112">
        <f>+($I$195*$J$195*K195)/1000</f>
        <v>0</v>
      </c>
      <c r="C195" s="112">
        <f t="shared" ref="C195:E195" si="100">+($I$195*$J$195*L195)/1000</f>
        <v>0</v>
      </c>
      <c r="D195" s="112">
        <f t="shared" si="100"/>
        <v>0</v>
      </c>
      <c r="E195" s="112">
        <f t="shared" si="100"/>
        <v>0</v>
      </c>
      <c r="F195" s="113"/>
      <c r="G195" s="42"/>
      <c r="H195" s="111" t="s">
        <v>111</v>
      </c>
      <c r="I195" s="113"/>
      <c r="J195" s="113"/>
      <c r="K195" s="113"/>
      <c r="L195" s="113"/>
      <c r="M195" s="113"/>
      <c r="N195" s="113"/>
    </row>
    <row r="196" spans="1:14" ht="30" customHeight="1" thickBot="1" x14ac:dyDescent="0.3">
      <c r="A196" s="111" t="s">
        <v>148</v>
      </c>
      <c r="B196" s="112">
        <f>+($I$196*$J$196*K196)/1000</f>
        <v>0</v>
      </c>
      <c r="C196" s="112">
        <f t="shared" ref="C196:E196" si="101">+($I$196*$J$196*L196)/1000</f>
        <v>0</v>
      </c>
      <c r="D196" s="112">
        <f t="shared" si="101"/>
        <v>0</v>
      </c>
      <c r="E196" s="112">
        <f t="shared" si="101"/>
        <v>0</v>
      </c>
      <c r="F196" s="113"/>
      <c r="G196" s="42"/>
      <c r="H196" s="111" t="s">
        <v>148</v>
      </c>
      <c r="I196" s="113"/>
      <c r="J196" s="113"/>
      <c r="K196" s="113"/>
      <c r="L196" s="113"/>
      <c r="M196" s="113"/>
      <c r="N196" s="113"/>
    </row>
    <row r="197" spans="1:14" ht="30" customHeight="1" thickBot="1" x14ac:dyDescent="0.3">
      <c r="A197" s="111" t="s">
        <v>113</v>
      </c>
      <c r="B197" s="112">
        <f>+($I$197*$J$197*K197)/1000</f>
        <v>0</v>
      </c>
      <c r="C197" s="112">
        <f t="shared" ref="C197:E197" si="102">+($I$197*$J$197*L197)/1000</f>
        <v>0</v>
      </c>
      <c r="D197" s="112">
        <f t="shared" si="102"/>
        <v>0</v>
      </c>
      <c r="E197" s="112">
        <f t="shared" si="102"/>
        <v>0</v>
      </c>
      <c r="F197" s="113"/>
      <c r="G197" s="42"/>
      <c r="H197" s="111" t="s">
        <v>113</v>
      </c>
      <c r="I197" s="113"/>
      <c r="J197" s="113"/>
      <c r="K197" s="113"/>
      <c r="L197" s="113"/>
      <c r="M197" s="113"/>
      <c r="N197" s="113"/>
    </row>
    <row r="198" spans="1:14" ht="30" customHeight="1" thickBot="1" x14ac:dyDescent="0.3">
      <c r="A198" s="114" t="s">
        <v>41</v>
      </c>
      <c r="B198" s="112">
        <f>SUM(B190:B197)</f>
        <v>0</v>
      </c>
      <c r="C198" s="112">
        <f>SUM(C190:C197)</f>
        <v>0</v>
      </c>
      <c r="D198" s="112">
        <f>SUM(D190:D197)</f>
        <v>0</v>
      </c>
      <c r="E198" s="112">
        <f>SUM(E190:E197)</f>
        <v>0</v>
      </c>
      <c r="F198" s="113"/>
      <c r="G198" s="42"/>
      <c r="H198" s="42"/>
      <c r="I198" s="42"/>
      <c r="J198" s="42"/>
      <c r="K198" s="42"/>
      <c r="L198" s="42"/>
      <c r="M198" s="42"/>
      <c r="N198" s="42"/>
    </row>
  </sheetData>
  <sheetProtection algorithmName="SHA-512" hashValue="mSjk27luj/iGOiJJgmPngo7zbTN1v4GVIe8W8CH3XdQ5zLAz8s8AIbTqeoWeVOxBR5gisw8fAsOAGXiWIaCq9w==" saltValue="qigrH0kcwI+R3RAxmMKo9A==" spinCount="100000" sheet="1" objects="1" scenarios="1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8110236220472442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3" manualBreakCount="3">
    <brk id="43" max="16383" man="1"/>
    <brk id="85" max="13" man="1"/>
    <brk id="127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98"/>
  <sheetViews>
    <sheetView showGridLines="0" zoomScale="80" zoomScaleNormal="80" workbookViewId="0"/>
  </sheetViews>
  <sheetFormatPr defaultRowHeight="15" x14ac:dyDescent="0.25"/>
  <cols>
    <col min="1" max="1" width="42.5703125" style="26" customWidth="1"/>
    <col min="2" max="5" width="20.140625" style="26" customWidth="1"/>
    <col min="6" max="6" width="57.28515625" style="26" customWidth="1"/>
    <col min="7" max="7" width="3.7109375" style="26" customWidth="1"/>
    <col min="8" max="8" width="41" style="26" customWidth="1"/>
    <col min="9" max="9" width="10.85546875" style="26" customWidth="1"/>
    <col min="10" max="10" width="12.140625" style="26" customWidth="1"/>
    <col min="11" max="14" width="16.140625" style="26" customWidth="1"/>
    <col min="15" max="16384" width="9.140625" style="26"/>
  </cols>
  <sheetData>
    <row r="1" spans="1:14" ht="15.75" thickBot="1" x14ac:dyDescent="0.3"/>
    <row r="2" spans="1:14" ht="18" thickBot="1" x14ac:dyDescent="0.35">
      <c r="A2" s="62" t="s">
        <v>15</v>
      </c>
      <c r="B2" s="242">
        <f>+'2.3.PA_GH3'!B2:J2</f>
        <v>0</v>
      </c>
      <c r="C2" s="243"/>
      <c r="D2" s="243"/>
      <c r="E2" s="243"/>
      <c r="F2" s="244"/>
    </row>
    <row r="3" spans="1:14" x14ac:dyDescent="0.25">
      <c r="A3" s="30"/>
      <c r="B3" s="31"/>
      <c r="C3" s="31"/>
      <c r="D3" s="31"/>
      <c r="E3" s="31"/>
      <c r="F3" s="31"/>
    </row>
    <row r="4" spans="1:14" ht="15.75" thickBot="1" x14ac:dyDescent="0.3">
      <c r="A4" s="9" t="s">
        <v>146</v>
      </c>
      <c r="B4" s="91"/>
      <c r="C4" s="91"/>
      <c r="D4" s="91"/>
      <c r="E4" s="91"/>
      <c r="F4" s="91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225"/>
      <c r="B5" s="232" t="s">
        <v>120</v>
      </c>
      <c r="C5" s="233"/>
      <c r="D5" s="233"/>
      <c r="E5" s="234"/>
      <c r="F5" s="238" t="s">
        <v>36</v>
      </c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226"/>
      <c r="B6" s="241" t="s">
        <v>35</v>
      </c>
      <c r="C6" s="229"/>
      <c r="D6" s="229"/>
      <c r="E6" s="230"/>
      <c r="F6" s="239"/>
      <c r="G6" s="42"/>
      <c r="H6" s="42"/>
      <c r="I6" s="42"/>
      <c r="J6" s="42"/>
      <c r="K6" s="42"/>
      <c r="L6" s="42"/>
      <c r="M6" s="42"/>
      <c r="N6" s="42"/>
    </row>
    <row r="7" spans="1:14" ht="15.75" thickBot="1" x14ac:dyDescent="0.3">
      <c r="A7" s="226"/>
      <c r="B7" s="92" t="s">
        <v>37</v>
      </c>
      <c r="C7" s="92" t="s">
        <v>38</v>
      </c>
      <c r="D7" s="92" t="s">
        <v>39</v>
      </c>
      <c r="E7" s="92" t="s">
        <v>40</v>
      </c>
      <c r="F7" s="239"/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93" t="s">
        <v>105</v>
      </c>
      <c r="B8" s="130"/>
      <c r="C8" s="131"/>
      <c r="D8" s="130"/>
      <c r="E8" s="130"/>
      <c r="F8" s="96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97" t="s">
        <v>42</v>
      </c>
      <c r="B9" s="127">
        <f>+'2.PA_PLANO DE ALIMENTAÇÃO'!I35</f>
        <v>0</v>
      </c>
      <c r="C9" s="137">
        <f>+'2.PA_PLANO DE ALIMENTAÇÃO'!J35</f>
        <v>0</v>
      </c>
      <c r="D9" s="127">
        <f>+'2.PA_PLANO DE ALIMENTAÇÃO'!K35</f>
        <v>0</v>
      </c>
      <c r="E9" s="127">
        <f>+'2.PA_PLANO DE ALIMENTAÇÃO'!L35</f>
        <v>0</v>
      </c>
      <c r="F9" s="98"/>
      <c r="G9" s="42"/>
      <c r="H9" s="42"/>
      <c r="I9" s="42"/>
      <c r="J9" s="42"/>
      <c r="K9" s="42"/>
      <c r="L9" s="42"/>
      <c r="M9" s="42"/>
      <c r="N9" s="42"/>
    </row>
    <row r="10" spans="1:14" ht="15.75" thickBot="1" x14ac:dyDescent="0.3">
      <c r="A10" s="99" t="s">
        <v>43</v>
      </c>
      <c r="B10" s="129">
        <f>IFERROR(+B9/(SUM($B$9:$E$9)),0)</f>
        <v>0</v>
      </c>
      <c r="C10" s="129">
        <f t="shared" ref="C10:E10" si="0">IFERROR(+C9/(SUM($B$9:$E$9)),0)</f>
        <v>0</v>
      </c>
      <c r="D10" s="129">
        <f t="shared" si="0"/>
        <v>0</v>
      </c>
      <c r="E10" s="129">
        <f t="shared" si="0"/>
        <v>0</v>
      </c>
      <c r="F10" s="100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93" t="s">
        <v>47</v>
      </c>
      <c r="B11" s="130"/>
      <c r="C11" s="131"/>
      <c r="D11" s="130"/>
      <c r="E11" s="130"/>
      <c r="F11" s="101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102" t="s">
        <v>48</v>
      </c>
      <c r="B12" s="127">
        <f>+B42</f>
        <v>0</v>
      </c>
      <c r="C12" s="127">
        <f t="shared" ref="C12:E12" si="1">+C42</f>
        <v>0</v>
      </c>
      <c r="D12" s="127">
        <f t="shared" si="1"/>
        <v>0</v>
      </c>
      <c r="E12" s="127">
        <f t="shared" si="1"/>
        <v>0</v>
      </c>
      <c r="F12" s="103">
        <f>+F42</f>
        <v>0</v>
      </c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102" t="s">
        <v>49</v>
      </c>
      <c r="B13" s="127">
        <f>+B57</f>
        <v>0</v>
      </c>
      <c r="C13" s="127">
        <f t="shared" ref="C13:E13" si="2">+C57</f>
        <v>0</v>
      </c>
      <c r="D13" s="127">
        <f t="shared" si="2"/>
        <v>0</v>
      </c>
      <c r="E13" s="127">
        <f t="shared" si="2"/>
        <v>0</v>
      </c>
      <c r="F13" s="103">
        <f>+F57</f>
        <v>0</v>
      </c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102" t="s">
        <v>50</v>
      </c>
      <c r="B14" s="127">
        <f>+B71</f>
        <v>0</v>
      </c>
      <c r="C14" s="127">
        <f t="shared" ref="C14:E14" si="3">+C71</f>
        <v>0</v>
      </c>
      <c r="D14" s="127">
        <f t="shared" si="3"/>
        <v>0</v>
      </c>
      <c r="E14" s="127">
        <f t="shared" si="3"/>
        <v>0</v>
      </c>
      <c r="F14" s="103">
        <f>+F71</f>
        <v>0</v>
      </c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102" t="s">
        <v>51</v>
      </c>
      <c r="B15" s="127">
        <f>+B85</f>
        <v>0</v>
      </c>
      <c r="C15" s="127">
        <f t="shared" ref="C15:E15" si="4">+C85</f>
        <v>0</v>
      </c>
      <c r="D15" s="127">
        <f t="shared" si="4"/>
        <v>0</v>
      </c>
      <c r="E15" s="127">
        <f t="shared" si="4"/>
        <v>0</v>
      </c>
      <c r="F15" s="103">
        <f>+F85</f>
        <v>0</v>
      </c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102" t="s">
        <v>52</v>
      </c>
      <c r="B16" s="127">
        <f>+B99</f>
        <v>0</v>
      </c>
      <c r="C16" s="127">
        <f t="shared" ref="C16:E16" si="5">+C99</f>
        <v>0</v>
      </c>
      <c r="D16" s="127">
        <f t="shared" si="5"/>
        <v>0</v>
      </c>
      <c r="E16" s="127">
        <f t="shared" si="5"/>
        <v>0</v>
      </c>
      <c r="F16" s="103">
        <f>+F99</f>
        <v>0</v>
      </c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102" t="s">
        <v>54</v>
      </c>
      <c r="B17" s="127">
        <f>+B113</f>
        <v>0</v>
      </c>
      <c r="C17" s="127">
        <f t="shared" ref="C17:E17" si="6">+C113</f>
        <v>0</v>
      </c>
      <c r="D17" s="127">
        <f t="shared" si="6"/>
        <v>0</v>
      </c>
      <c r="E17" s="127">
        <f t="shared" si="6"/>
        <v>0</v>
      </c>
      <c r="F17" s="103">
        <f>+F113</f>
        <v>0</v>
      </c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102" t="s">
        <v>53</v>
      </c>
      <c r="B18" s="127">
        <f>+B127</f>
        <v>0</v>
      </c>
      <c r="C18" s="127">
        <f t="shared" ref="C18:E18" si="7">+C127</f>
        <v>0</v>
      </c>
      <c r="D18" s="127">
        <f t="shared" si="7"/>
        <v>0</v>
      </c>
      <c r="E18" s="127">
        <f t="shared" si="7"/>
        <v>0</v>
      </c>
      <c r="F18" s="103">
        <f>+F127</f>
        <v>0</v>
      </c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102" t="s">
        <v>55</v>
      </c>
      <c r="B19" s="127">
        <f>+B142</f>
        <v>0</v>
      </c>
      <c r="C19" s="127">
        <f t="shared" ref="C19:E19" si="8">+C142</f>
        <v>0</v>
      </c>
      <c r="D19" s="127">
        <f t="shared" si="8"/>
        <v>0</v>
      </c>
      <c r="E19" s="127">
        <f t="shared" si="8"/>
        <v>0</v>
      </c>
      <c r="F19" s="103">
        <f>+F142</f>
        <v>0</v>
      </c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102" t="s">
        <v>56</v>
      </c>
      <c r="B20" s="127">
        <f>+B156</f>
        <v>0</v>
      </c>
      <c r="C20" s="127">
        <f t="shared" ref="C20:E20" si="9">+C156</f>
        <v>0</v>
      </c>
      <c r="D20" s="127">
        <f t="shared" si="9"/>
        <v>0</v>
      </c>
      <c r="E20" s="127">
        <f t="shared" si="9"/>
        <v>0</v>
      </c>
      <c r="F20" s="103">
        <f>+F156</f>
        <v>0</v>
      </c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102" t="s">
        <v>57</v>
      </c>
      <c r="B21" s="127">
        <f>+B170</f>
        <v>0</v>
      </c>
      <c r="C21" s="127">
        <f t="shared" ref="C21:E21" si="10">+C170</f>
        <v>0</v>
      </c>
      <c r="D21" s="127">
        <f t="shared" si="10"/>
        <v>0</v>
      </c>
      <c r="E21" s="127">
        <f t="shared" si="10"/>
        <v>0</v>
      </c>
      <c r="F21" s="103">
        <f>+F170</f>
        <v>0</v>
      </c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102" t="s">
        <v>58</v>
      </c>
      <c r="B22" s="127">
        <f>+B184</f>
        <v>0</v>
      </c>
      <c r="C22" s="127">
        <f t="shared" ref="C22:E22" si="11">+C184</f>
        <v>0</v>
      </c>
      <c r="D22" s="127">
        <f t="shared" si="11"/>
        <v>0</v>
      </c>
      <c r="E22" s="127">
        <f t="shared" si="11"/>
        <v>0</v>
      </c>
      <c r="F22" s="103">
        <f>+F184</f>
        <v>0</v>
      </c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102" t="s">
        <v>59</v>
      </c>
      <c r="B23" s="127">
        <f>+B198</f>
        <v>0</v>
      </c>
      <c r="C23" s="127">
        <f t="shared" ref="C23:E23" si="12">+C198</f>
        <v>0</v>
      </c>
      <c r="D23" s="127">
        <f t="shared" si="12"/>
        <v>0</v>
      </c>
      <c r="E23" s="127">
        <f t="shared" si="12"/>
        <v>0</v>
      </c>
      <c r="F23" s="103">
        <f>+F198</f>
        <v>0</v>
      </c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104" t="s">
        <v>42</v>
      </c>
      <c r="B24" s="132">
        <f>SUM(B12:B23)</f>
        <v>0</v>
      </c>
      <c r="C24" s="132">
        <f t="shared" ref="C24:E24" si="13">SUM(C12:C23)</f>
        <v>0</v>
      </c>
      <c r="D24" s="132">
        <f t="shared" si="13"/>
        <v>0</v>
      </c>
      <c r="E24" s="132">
        <f t="shared" si="13"/>
        <v>0</v>
      </c>
      <c r="F24" s="105"/>
      <c r="G24" s="42"/>
      <c r="H24" s="42"/>
      <c r="I24" s="42"/>
      <c r="J24" s="42"/>
      <c r="K24" s="42"/>
      <c r="L24" s="42"/>
      <c r="M24" s="42"/>
      <c r="N24" s="42"/>
    </row>
    <row r="25" spans="1:14" ht="15.75" thickBot="1" x14ac:dyDescent="0.3">
      <c r="A25" s="106" t="s">
        <v>43</v>
      </c>
      <c r="B25" s="129">
        <f>IFERROR(+B24/(SUM($B$24:$E$24)),0)</f>
        <v>0</v>
      </c>
      <c r="C25" s="129">
        <f t="shared" ref="C25:E25" si="14">IFERROR(+C24/(SUM($B$24:$E$24)),0)</f>
        <v>0</v>
      </c>
      <c r="D25" s="129">
        <f t="shared" si="14"/>
        <v>0</v>
      </c>
      <c r="E25" s="129">
        <f t="shared" si="14"/>
        <v>0</v>
      </c>
      <c r="F25" s="32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107" t="s">
        <v>114</v>
      </c>
      <c r="B26" s="133"/>
      <c r="C26" s="134"/>
      <c r="D26" s="133"/>
      <c r="E26" s="133"/>
      <c r="F26" s="33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104" t="s">
        <v>42</v>
      </c>
      <c r="B27" s="135">
        <f>+B24-B9</f>
        <v>0</v>
      </c>
      <c r="C27" s="136">
        <f>+C24-C9</f>
        <v>0</v>
      </c>
      <c r="D27" s="135">
        <f>+D24-D9</f>
        <v>0</v>
      </c>
      <c r="E27" s="135">
        <f>+E24-E9</f>
        <v>0</v>
      </c>
      <c r="F27" s="34"/>
      <c r="G27" s="42"/>
      <c r="H27" s="42"/>
      <c r="I27" s="42"/>
      <c r="J27" s="42"/>
      <c r="K27" s="42"/>
      <c r="L27" s="42"/>
      <c r="M27" s="42"/>
      <c r="N27" s="42"/>
    </row>
    <row r="28" spans="1:14" ht="15.75" thickBot="1" x14ac:dyDescent="0.3">
      <c r="A28" s="106" t="s">
        <v>43</v>
      </c>
      <c r="B28" s="129">
        <f>+B25-B10</f>
        <v>0</v>
      </c>
      <c r="C28" s="129">
        <f t="shared" ref="C28:E28" si="15">+C25-C10</f>
        <v>0</v>
      </c>
      <c r="D28" s="129">
        <f t="shared" si="15"/>
        <v>0</v>
      </c>
      <c r="E28" s="129">
        <f t="shared" si="15"/>
        <v>0</v>
      </c>
      <c r="F28" s="100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10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 thickBot="1" x14ac:dyDescent="0.3">
      <c r="A30" s="12" t="s">
        <v>147</v>
      </c>
      <c r="B30" s="42"/>
      <c r="C30" s="42"/>
      <c r="D30" s="42"/>
      <c r="E30" s="42"/>
      <c r="F30" s="42"/>
      <c r="G30" s="42"/>
      <c r="H30" s="12"/>
      <c r="I30" s="42"/>
      <c r="J30" s="42"/>
      <c r="K30" s="42"/>
      <c r="L30" s="42"/>
      <c r="M30" s="42"/>
      <c r="N30" s="42"/>
    </row>
    <row r="31" spans="1:14" ht="15" customHeight="1" x14ac:dyDescent="0.25">
      <c r="A31" s="225" t="s">
        <v>77</v>
      </c>
      <c r="B31" s="232" t="s">
        <v>19</v>
      </c>
      <c r="C31" s="233"/>
      <c r="D31" s="233"/>
      <c r="E31" s="234"/>
      <c r="F31" s="238" t="s">
        <v>36</v>
      </c>
      <c r="G31" s="42"/>
      <c r="H31" s="225" t="s">
        <v>17</v>
      </c>
      <c r="I31" s="225" t="s">
        <v>11</v>
      </c>
      <c r="J31" s="225" t="s">
        <v>75</v>
      </c>
      <c r="K31" s="232" t="s">
        <v>81</v>
      </c>
      <c r="L31" s="233"/>
      <c r="M31" s="233"/>
      <c r="N31" s="234"/>
    </row>
    <row r="32" spans="1:14" ht="15.75" thickBot="1" x14ac:dyDescent="0.3">
      <c r="A32" s="226"/>
      <c r="B32" s="241" t="s">
        <v>76</v>
      </c>
      <c r="C32" s="229"/>
      <c r="D32" s="229"/>
      <c r="E32" s="230"/>
      <c r="F32" s="239"/>
      <c r="G32" s="42"/>
      <c r="H32" s="226"/>
      <c r="I32" s="226"/>
      <c r="J32" s="226"/>
      <c r="K32" s="235"/>
      <c r="L32" s="236"/>
      <c r="M32" s="236"/>
      <c r="N32" s="237"/>
    </row>
    <row r="33" spans="1:14" ht="34.5" customHeight="1" thickBot="1" x14ac:dyDescent="0.3">
      <c r="A33" s="231"/>
      <c r="B33" s="110" t="s">
        <v>37</v>
      </c>
      <c r="C33" s="110" t="s">
        <v>38</v>
      </c>
      <c r="D33" s="110" t="s">
        <v>39</v>
      </c>
      <c r="E33" s="110" t="s">
        <v>40</v>
      </c>
      <c r="F33" s="240"/>
      <c r="G33" s="42"/>
      <c r="H33" s="231"/>
      <c r="I33" s="231"/>
      <c r="J33" s="231"/>
      <c r="K33" s="110" t="s">
        <v>37</v>
      </c>
      <c r="L33" s="110" t="s">
        <v>38</v>
      </c>
      <c r="M33" s="110" t="s">
        <v>39</v>
      </c>
      <c r="N33" s="110" t="s">
        <v>40</v>
      </c>
    </row>
    <row r="34" spans="1:14" ht="30" customHeight="1" thickBot="1" x14ac:dyDescent="0.3">
      <c r="A34" s="111" t="s">
        <v>106</v>
      </c>
      <c r="B34" s="112">
        <f>(+$I$34*$J$34*K34)/1000</f>
        <v>0</v>
      </c>
      <c r="C34" s="112">
        <f>+($I$34*$J$34*L34)/1000</f>
        <v>0</v>
      </c>
      <c r="D34" s="112">
        <f>+($I$34*$J$34*M34)/1000</f>
        <v>0</v>
      </c>
      <c r="E34" s="112">
        <f>+($I$34*$J$34*N34)/1000</f>
        <v>0</v>
      </c>
      <c r="F34" s="113"/>
      <c r="G34" s="42"/>
      <c r="H34" s="111" t="s">
        <v>106</v>
      </c>
      <c r="I34" s="113"/>
      <c r="J34" s="113"/>
      <c r="K34" s="113"/>
      <c r="L34" s="113"/>
      <c r="M34" s="113"/>
      <c r="N34" s="113"/>
    </row>
    <row r="35" spans="1:14" ht="30" customHeight="1" thickBot="1" x14ac:dyDescent="0.3">
      <c r="A35" s="111" t="s">
        <v>107</v>
      </c>
      <c r="B35" s="112">
        <f>+($I$35*$J$35*K35)/1000</f>
        <v>0</v>
      </c>
      <c r="C35" s="112">
        <f>+($I$35*$J$35*L35)/1000</f>
        <v>0</v>
      </c>
      <c r="D35" s="112">
        <f>+($I$35*$J$35*M35)/1000</f>
        <v>0</v>
      </c>
      <c r="E35" s="112">
        <f>+($I$35*$J$35*N35)/1000</f>
        <v>0</v>
      </c>
      <c r="F35" s="113"/>
      <c r="G35" s="42"/>
      <c r="H35" s="111" t="s">
        <v>107</v>
      </c>
      <c r="I35" s="113"/>
      <c r="J35" s="113"/>
      <c r="K35" s="113"/>
      <c r="L35" s="113"/>
      <c r="M35" s="113"/>
      <c r="N35" s="113"/>
    </row>
    <row r="36" spans="1:14" ht="30" customHeight="1" thickBot="1" x14ac:dyDescent="0.3">
      <c r="A36" s="111" t="s">
        <v>108</v>
      </c>
      <c r="B36" s="112">
        <f>+($I$36*$J$36*K36)/1000</f>
        <v>0</v>
      </c>
      <c r="C36" s="112">
        <f>+($I$36*$J$36*L36)/1000</f>
        <v>0</v>
      </c>
      <c r="D36" s="112">
        <f>+($I$36*$J$36*M36)/1000</f>
        <v>0</v>
      </c>
      <c r="E36" s="112">
        <f>+($I$36*$J$36*N36)/1000</f>
        <v>0</v>
      </c>
      <c r="F36" s="113"/>
      <c r="G36" s="42"/>
      <c r="H36" s="111" t="s">
        <v>108</v>
      </c>
      <c r="I36" s="113"/>
      <c r="J36" s="113"/>
      <c r="K36" s="113"/>
      <c r="L36" s="113"/>
      <c r="M36" s="113"/>
      <c r="N36" s="113"/>
    </row>
    <row r="37" spans="1:14" ht="30" customHeight="1" thickBot="1" x14ac:dyDescent="0.3">
      <c r="A37" s="111" t="s">
        <v>109</v>
      </c>
      <c r="B37" s="112">
        <f>+($I$37*$J$37*K37)/1000</f>
        <v>0</v>
      </c>
      <c r="C37" s="112">
        <f>+($I$37*$J$37*L37)/1000</f>
        <v>0</v>
      </c>
      <c r="D37" s="112">
        <f>+($I$37*$J$37*M37)/1000</f>
        <v>0</v>
      </c>
      <c r="E37" s="112">
        <f>(+$I$37*$J$37*N37)/1000</f>
        <v>0</v>
      </c>
      <c r="F37" s="113"/>
      <c r="G37" s="42"/>
      <c r="H37" s="111" t="s">
        <v>109</v>
      </c>
      <c r="I37" s="113"/>
      <c r="J37" s="113"/>
      <c r="K37" s="113"/>
      <c r="L37" s="113"/>
      <c r="M37" s="113"/>
      <c r="N37" s="113"/>
    </row>
    <row r="38" spans="1:14" ht="30" customHeight="1" thickBot="1" x14ac:dyDescent="0.3">
      <c r="A38" s="111" t="s">
        <v>110</v>
      </c>
      <c r="B38" s="112">
        <f>+($I$38*$J$38*K38)*1000</f>
        <v>0</v>
      </c>
      <c r="C38" s="112">
        <f>+($I$38*$J$38*L38)/1000</f>
        <v>0</v>
      </c>
      <c r="D38" s="112">
        <f>+($I$38*$J$38*M38)/1000</f>
        <v>0</v>
      </c>
      <c r="E38" s="112">
        <f>+($I$38*$J$38*N38)/1000</f>
        <v>0</v>
      </c>
      <c r="F38" s="113"/>
      <c r="G38" s="42"/>
      <c r="H38" s="111" t="s">
        <v>110</v>
      </c>
      <c r="I38" s="113"/>
      <c r="J38" s="113"/>
      <c r="K38" s="113"/>
      <c r="L38" s="113"/>
      <c r="M38" s="113"/>
      <c r="N38" s="113"/>
    </row>
    <row r="39" spans="1:14" ht="30" customHeight="1" thickBot="1" x14ac:dyDescent="0.3">
      <c r="A39" s="111" t="s">
        <v>111</v>
      </c>
      <c r="B39" s="112">
        <f>+($I$39*$J$39*K39)/1000</f>
        <v>0</v>
      </c>
      <c r="C39" s="112">
        <f>+($I$39*$J$39*L39)/1000</f>
        <v>0</v>
      </c>
      <c r="D39" s="112">
        <f>+($I$39*$J$39*M39)/1000</f>
        <v>0</v>
      </c>
      <c r="E39" s="112">
        <f>+($I$39*$J$39*N39)/1000</f>
        <v>0</v>
      </c>
      <c r="F39" s="113"/>
      <c r="G39" s="42"/>
      <c r="H39" s="111" t="s">
        <v>111</v>
      </c>
      <c r="I39" s="113"/>
      <c r="J39" s="113"/>
      <c r="K39" s="113"/>
      <c r="L39" s="113"/>
      <c r="M39" s="113"/>
      <c r="N39" s="113"/>
    </row>
    <row r="40" spans="1:14" ht="30" customHeight="1" thickBot="1" x14ac:dyDescent="0.3">
      <c r="A40" s="111" t="s">
        <v>148</v>
      </c>
      <c r="B40" s="112">
        <f>+($I$40*$J$40*K40)/1000</f>
        <v>0</v>
      </c>
      <c r="C40" s="112">
        <f>+($I$40*$J$40*L40)/1000</f>
        <v>0</v>
      </c>
      <c r="D40" s="112">
        <f>+($I$40*$J$40*M40)/1000</f>
        <v>0</v>
      </c>
      <c r="E40" s="112">
        <f>+($I$40*$J$40*N40)/1000</f>
        <v>0</v>
      </c>
      <c r="F40" s="113"/>
      <c r="G40" s="42"/>
      <c r="H40" s="111" t="s">
        <v>148</v>
      </c>
      <c r="I40" s="113"/>
      <c r="J40" s="113"/>
      <c r="K40" s="113"/>
      <c r="L40" s="113"/>
      <c r="M40" s="113"/>
      <c r="N40" s="113"/>
    </row>
    <row r="41" spans="1:14" ht="30" customHeight="1" thickBot="1" x14ac:dyDescent="0.3">
      <c r="A41" s="111" t="s">
        <v>113</v>
      </c>
      <c r="B41" s="112">
        <f>+($I$41*$J$41*K41)/1000</f>
        <v>0</v>
      </c>
      <c r="C41" s="112">
        <f>+($I$41*$J$41*L41)/1000</f>
        <v>0</v>
      </c>
      <c r="D41" s="112">
        <f>+($I$41*$J$41*M41)/1000</f>
        <v>0</v>
      </c>
      <c r="E41" s="112">
        <f>+($I$41*$J$41*N41)/1000</f>
        <v>0</v>
      </c>
      <c r="F41" s="113"/>
      <c r="G41" s="42"/>
      <c r="H41" s="111" t="s">
        <v>113</v>
      </c>
      <c r="I41" s="113"/>
      <c r="J41" s="113"/>
      <c r="K41" s="113"/>
      <c r="L41" s="113"/>
      <c r="M41" s="113"/>
      <c r="N41" s="113"/>
    </row>
    <row r="42" spans="1:14" ht="30" customHeight="1" thickBot="1" x14ac:dyDescent="0.3">
      <c r="A42" s="114" t="s">
        <v>41</v>
      </c>
      <c r="B42" s="112">
        <f>SUM(B34:B41)</f>
        <v>0</v>
      </c>
      <c r="C42" s="112">
        <f>SUM(C34:C41)</f>
        <v>0</v>
      </c>
      <c r="D42" s="112">
        <f>SUM(D34:D41)</f>
        <v>0</v>
      </c>
      <c r="E42" s="112">
        <f>SUM(E34:E41)</f>
        <v>0</v>
      </c>
      <c r="F42" s="113"/>
      <c r="G42" s="42"/>
      <c r="H42" s="42"/>
      <c r="I42" s="42"/>
      <c r="J42" s="42"/>
      <c r="K42" s="42"/>
      <c r="L42" s="42"/>
      <c r="M42" s="42"/>
      <c r="N42" s="42"/>
    </row>
    <row r="43" spans="1:14" ht="30" customHeight="1" x14ac:dyDescent="0.25">
      <c r="A43" s="116"/>
      <c r="B43" s="118"/>
      <c r="C43" s="118"/>
      <c r="D43" s="118"/>
      <c r="E43" s="118"/>
      <c r="F43" s="117"/>
      <c r="G43" s="42"/>
      <c r="H43" s="42"/>
      <c r="I43" s="42"/>
      <c r="J43" s="42"/>
      <c r="K43" s="42"/>
      <c r="L43" s="42"/>
      <c r="M43" s="42"/>
      <c r="N43" s="42"/>
    </row>
    <row r="44" spans="1:14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5.75" thickBot="1" x14ac:dyDescent="0.3">
      <c r="A45" s="12" t="s">
        <v>160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" customHeight="1" x14ac:dyDescent="0.25">
      <c r="A46" s="225" t="s">
        <v>77</v>
      </c>
      <c r="B46" s="232" t="s">
        <v>19</v>
      </c>
      <c r="C46" s="233"/>
      <c r="D46" s="233"/>
      <c r="E46" s="234"/>
      <c r="F46" s="238" t="s">
        <v>36</v>
      </c>
      <c r="G46" s="42"/>
      <c r="H46" s="225" t="s">
        <v>17</v>
      </c>
      <c r="I46" s="225" t="s">
        <v>11</v>
      </c>
      <c r="J46" s="225" t="s">
        <v>75</v>
      </c>
      <c r="K46" s="232" t="s">
        <v>81</v>
      </c>
      <c r="L46" s="233"/>
      <c r="M46" s="233"/>
      <c r="N46" s="234"/>
    </row>
    <row r="47" spans="1:14" ht="15.75" thickBot="1" x14ac:dyDescent="0.3">
      <c r="A47" s="226"/>
      <c r="B47" s="241" t="s">
        <v>76</v>
      </c>
      <c r="C47" s="229"/>
      <c r="D47" s="229"/>
      <c r="E47" s="230"/>
      <c r="F47" s="239"/>
      <c r="G47" s="42"/>
      <c r="H47" s="226"/>
      <c r="I47" s="226"/>
      <c r="J47" s="226"/>
      <c r="K47" s="235"/>
      <c r="L47" s="236"/>
      <c r="M47" s="236"/>
      <c r="N47" s="237"/>
    </row>
    <row r="48" spans="1:14" ht="34.5" customHeight="1" thickBot="1" x14ac:dyDescent="0.3">
      <c r="A48" s="231"/>
      <c r="B48" s="110" t="s">
        <v>37</v>
      </c>
      <c r="C48" s="110" t="s">
        <v>38</v>
      </c>
      <c r="D48" s="110" t="s">
        <v>39</v>
      </c>
      <c r="E48" s="110" t="s">
        <v>40</v>
      </c>
      <c r="F48" s="240"/>
      <c r="G48" s="42"/>
      <c r="H48" s="231"/>
      <c r="I48" s="231"/>
      <c r="J48" s="231"/>
      <c r="K48" s="110" t="s">
        <v>37</v>
      </c>
      <c r="L48" s="110" t="s">
        <v>38</v>
      </c>
      <c r="M48" s="110" t="s">
        <v>39</v>
      </c>
      <c r="N48" s="110" t="s">
        <v>40</v>
      </c>
    </row>
    <row r="49" spans="1:14" ht="30" customHeight="1" thickBot="1" x14ac:dyDescent="0.3">
      <c r="A49" s="111" t="s">
        <v>106</v>
      </c>
      <c r="B49" s="112">
        <f>+($I$49*$J$49*K49)/1000</f>
        <v>0</v>
      </c>
      <c r="C49" s="112">
        <f t="shared" ref="C49:E49" si="16">+($I$49*$J$49*L49)/1000</f>
        <v>0</v>
      </c>
      <c r="D49" s="112">
        <f t="shared" si="16"/>
        <v>0</v>
      </c>
      <c r="E49" s="112">
        <f t="shared" si="16"/>
        <v>0</v>
      </c>
      <c r="F49" s="113"/>
      <c r="G49" s="42"/>
      <c r="H49" s="111" t="s">
        <v>106</v>
      </c>
      <c r="I49" s="113"/>
      <c r="J49" s="113"/>
      <c r="K49" s="113"/>
      <c r="L49" s="113"/>
      <c r="M49" s="113"/>
      <c r="N49" s="113"/>
    </row>
    <row r="50" spans="1:14" ht="30" customHeight="1" thickBot="1" x14ac:dyDescent="0.3">
      <c r="A50" s="111" t="s">
        <v>107</v>
      </c>
      <c r="B50" s="112">
        <f>+($I$50*$J$50*K50)/1000</f>
        <v>0</v>
      </c>
      <c r="C50" s="112">
        <f t="shared" ref="C50:E50" si="17">+($I$50*$J$50*L50)/1000</f>
        <v>0</v>
      </c>
      <c r="D50" s="112">
        <f t="shared" si="17"/>
        <v>0</v>
      </c>
      <c r="E50" s="112">
        <f t="shared" si="17"/>
        <v>0</v>
      </c>
      <c r="F50" s="113"/>
      <c r="G50" s="42"/>
      <c r="H50" s="111" t="s">
        <v>107</v>
      </c>
      <c r="I50" s="113"/>
      <c r="J50" s="113"/>
      <c r="K50" s="113"/>
      <c r="L50" s="113"/>
      <c r="M50" s="113"/>
      <c r="N50" s="113"/>
    </row>
    <row r="51" spans="1:14" ht="30" customHeight="1" thickBot="1" x14ac:dyDescent="0.3">
      <c r="A51" s="111" t="s">
        <v>108</v>
      </c>
      <c r="B51" s="112">
        <f>+($I$51*$J$51*K51)/1000</f>
        <v>0</v>
      </c>
      <c r="C51" s="112">
        <f t="shared" ref="C51:E51" si="18">+($I$51*$J$51*L51)/1000</f>
        <v>0</v>
      </c>
      <c r="D51" s="112">
        <f t="shared" si="18"/>
        <v>0</v>
      </c>
      <c r="E51" s="112">
        <f t="shared" si="18"/>
        <v>0</v>
      </c>
      <c r="F51" s="113"/>
      <c r="G51" s="42"/>
      <c r="H51" s="111" t="s">
        <v>108</v>
      </c>
      <c r="I51" s="113"/>
      <c r="J51" s="113"/>
      <c r="K51" s="113"/>
      <c r="L51" s="113"/>
      <c r="M51" s="113"/>
      <c r="N51" s="113"/>
    </row>
    <row r="52" spans="1:14" ht="30" customHeight="1" thickBot="1" x14ac:dyDescent="0.3">
      <c r="A52" s="111" t="s">
        <v>109</v>
      </c>
      <c r="B52" s="112">
        <f>+($I$52*$J$52*K52)/1000</f>
        <v>0</v>
      </c>
      <c r="C52" s="112">
        <f t="shared" ref="C52:E52" si="19">+($I$52*$J$52*L52)/1000</f>
        <v>0</v>
      </c>
      <c r="D52" s="112">
        <f t="shared" si="19"/>
        <v>0</v>
      </c>
      <c r="E52" s="112">
        <f t="shared" si="19"/>
        <v>0</v>
      </c>
      <c r="F52" s="113"/>
      <c r="G52" s="42"/>
      <c r="H52" s="111" t="s">
        <v>109</v>
      </c>
      <c r="I52" s="113"/>
      <c r="J52" s="113"/>
      <c r="K52" s="113"/>
      <c r="L52" s="113"/>
      <c r="M52" s="113"/>
      <c r="N52" s="113"/>
    </row>
    <row r="53" spans="1:14" ht="30" customHeight="1" thickBot="1" x14ac:dyDescent="0.3">
      <c r="A53" s="111" t="s">
        <v>110</v>
      </c>
      <c r="B53" s="112">
        <f>+($I$53*$J$53*K53)/1000</f>
        <v>0</v>
      </c>
      <c r="C53" s="112">
        <f t="shared" ref="C53:E53" si="20">+($I$53*$J$53*L53)/1000</f>
        <v>0</v>
      </c>
      <c r="D53" s="112">
        <f t="shared" si="20"/>
        <v>0</v>
      </c>
      <c r="E53" s="112">
        <f t="shared" si="20"/>
        <v>0</v>
      </c>
      <c r="F53" s="113"/>
      <c r="G53" s="42"/>
      <c r="H53" s="111" t="s">
        <v>110</v>
      </c>
      <c r="I53" s="113"/>
      <c r="J53" s="113"/>
      <c r="K53" s="113"/>
      <c r="L53" s="113"/>
      <c r="M53" s="113"/>
      <c r="N53" s="113"/>
    </row>
    <row r="54" spans="1:14" ht="30" customHeight="1" thickBot="1" x14ac:dyDescent="0.3">
      <c r="A54" s="111" t="s">
        <v>111</v>
      </c>
      <c r="B54" s="112">
        <f>+($I$54*$J$54*K54)/1000</f>
        <v>0</v>
      </c>
      <c r="C54" s="112">
        <f t="shared" ref="C54:E54" si="21">+($I$54*$J$54*L54)/1000</f>
        <v>0</v>
      </c>
      <c r="D54" s="112">
        <f t="shared" si="21"/>
        <v>0</v>
      </c>
      <c r="E54" s="112">
        <f t="shared" si="21"/>
        <v>0</v>
      </c>
      <c r="F54" s="113"/>
      <c r="G54" s="42"/>
      <c r="H54" s="111" t="s">
        <v>111</v>
      </c>
      <c r="I54" s="113"/>
      <c r="J54" s="113"/>
      <c r="K54" s="113"/>
      <c r="L54" s="113"/>
      <c r="M54" s="113"/>
      <c r="N54" s="113"/>
    </row>
    <row r="55" spans="1:14" ht="30" customHeight="1" thickBot="1" x14ac:dyDescent="0.3">
      <c r="A55" s="111" t="s">
        <v>148</v>
      </c>
      <c r="B55" s="112">
        <f>+($I$55*$J$55*K55)/1000</f>
        <v>0</v>
      </c>
      <c r="C55" s="112">
        <f t="shared" ref="C55:E55" si="22">+($I$55*$J$55*L55)/1000</f>
        <v>0</v>
      </c>
      <c r="D55" s="112">
        <f t="shared" si="22"/>
        <v>0</v>
      </c>
      <c r="E55" s="112">
        <f t="shared" si="22"/>
        <v>0</v>
      </c>
      <c r="F55" s="113"/>
      <c r="G55" s="42"/>
      <c r="H55" s="111" t="s">
        <v>148</v>
      </c>
      <c r="I55" s="113"/>
      <c r="J55" s="113"/>
      <c r="K55" s="113"/>
      <c r="L55" s="113"/>
      <c r="M55" s="113"/>
      <c r="N55" s="113"/>
    </row>
    <row r="56" spans="1:14" ht="30" customHeight="1" thickBot="1" x14ac:dyDescent="0.3">
      <c r="A56" s="111" t="s">
        <v>113</v>
      </c>
      <c r="B56" s="112">
        <f>+($I$56*$J$56*K56)/1000</f>
        <v>0</v>
      </c>
      <c r="C56" s="112">
        <f t="shared" ref="C56:E56" si="23">+($I$56*$J$56*L56)/1000</f>
        <v>0</v>
      </c>
      <c r="D56" s="112">
        <f t="shared" si="23"/>
        <v>0</v>
      </c>
      <c r="E56" s="112">
        <f t="shared" si="23"/>
        <v>0</v>
      </c>
      <c r="F56" s="113"/>
      <c r="G56" s="42"/>
      <c r="H56" s="111" t="s">
        <v>113</v>
      </c>
      <c r="I56" s="113"/>
      <c r="J56" s="113"/>
      <c r="K56" s="113"/>
      <c r="L56" s="113"/>
      <c r="M56" s="113"/>
      <c r="N56" s="113"/>
    </row>
    <row r="57" spans="1:14" ht="30" customHeight="1" thickBot="1" x14ac:dyDescent="0.3">
      <c r="A57" s="114" t="s">
        <v>41</v>
      </c>
      <c r="B57" s="112">
        <f>SUM(B49:B56)</f>
        <v>0</v>
      </c>
      <c r="C57" s="112">
        <f>SUM(C49:C56)</f>
        <v>0</v>
      </c>
      <c r="D57" s="112">
        <f>SUM(D49:D56)</f>
        <v>0</v>
      </c>
      <c r="E57" s="112">
        <f>SUM(E49:E56)</f>
        <v>0</v>
      </c>
      <c r="F57" s="113"/>
      <c r="G57" s="42"/>
      <c r="H57" s="42"/>
      <c r="I57" s="42"/>
      <c r="J57" s="42"/>
      <c r="K57" s="42"/>
      <c r="L57" s="42"/>
      <c r="M57" s="42"/>
      <c r="N57" s="42"/>
    </row>
    <row r="58" spans="1:14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5.75" thickBot="1" x14ac:dyDescent="0.3">
      <c r="A59" s="12" t="s">
        <v>150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5" customHeight="1" x14ac:dyDescent="0.25">
      <c r="A60" s="225" t="s">
        <v>77</v>
      </c>
      <c r="B60" s="232" t="s">
        <v>19</v>
      </c>
      <c r="C60" s="233"/>
      <c r="D60" s="233"/>
      <c r="E60" s="234"/>
      <c r="F60" s="238" t="s">
        <v>36</v>
      </c>
      <c r="G60" s="42"/>
      <c r="H60" s="225" t="s">
        <v>17</v>
      </c>
      <c r="I60" s="225" t="s">
        <v>11</v>
      </c>
      <c r="J60" s="225" t="s">
        <v>75</v>
      </c>
      <c r="K60" s="232" t="s">
        <v>81</v>
      </c>
      <c r="L60" s="233"/>
      <c r="M60" s="233"/>
      <c r="N60" s="234"/>
    </row>
    <row r="61" spans="1:14" ht="15.75" thickBot="1" x14ac:dyDescent="0.3">
      <c r="A61" s="226"/>
      <c r="B61" s="241" t="s">
        <v>76</v>
      </c>
      <c r="C61" s="229"/>
      <c r="D61" s="229"/>
      <c r="E61" s="230"/>
      <c r="F61" s="239"/>
      <c r="G61" s="42"/>
      <c r="H61" s="226"/>
      <c r="I61" s="226"/>
      <c r="J61" s="226"/>
      <c r="K61" s="235"/>
      <c r="L61" s="236"/>
      <c r="M61" s="236"/>
      <c r="N61" s="237"/>
    </row>
    <row r="62" spans="1:14" ht="34.5" customHeight="1" thickBot="1" x14ac:dyDescent="0.3">
      <c r="A62" s="231"/>
      <c r="B62" s="110" t="s">
        <v>37</v>
      </c>
      <c r="C62" s="110" t="s">
        <v>38</v>
      </c>
      <c r="D62" s="110" t="s">
        <v>39</v>
      </c>
      <c r="E62" s="110" t="s">
        <v>40</v>
      </c>
      <c r="F62" s="240"/>
      <c r="G62" s="42"/>
      <c r="H62" s="231"/>
      <c r="I62" s="231"/>
      <c r="J62" s="231"/>
      <c r="K62" s="110" t="s">
        <v>37</v>
      </c>
      <c r="L62" s="110" t="s">
        <v>38</v>
      </c>
      <c r="M62" s="110" t="s">
        <v>39</v>
      </c>
      <c r="N62" s="110" t="s">
        <v>40</v>
      </c>
    </row>
    <row r="63" spans="1:14" ht="30" customHeight="1" thickBot="1" x14ac:dyDescent="0.3">
      <c r="A63" s="111" t="s">
        <v>106</v>
      </c>
      <c r="B63" s="112">
        <f>+($I$63*$J$63*K63)/1000</f>
        <v>0</v>
      </c>
      <c r="C63" s="112">
        <f t="shared" ref="C63:E63" si="24">+($I$63*$J$63*L63)/1000</f>
        <v>0</v>
      </c>
      <c r="D63" s="112">
        <f t="shared" si="24"/>
        <v>0</v>
      </c>
      <c r="E63" s="112">
        <f t="shared" si="24"/>
        <v>0</v>
      </c>
      <c r="F63" s="113"/>
      <c r="G63" s="42"/>
      <c r="H63" s="111" t="s">
        <v>106</v>
      </c>
      <c r="I63" s="113"/>
      <c r="J63" s="113"/>
      <c r="K63" s="113"/>
      <c r="L63" s="113"/>
      <c r="M63" s="113"/>
      <c r="N63" s="113"/>
    </row>
    <row r="64" spans="1:14" ht="30" customHeight="1" thickBot="1" x14ac:dyDescent="0.3">
      <c r="A64" s="111" t="s">
        <v>107</v>
      </c>
      <c r="B64" s="112">
        <f>+($I$64*$J$64*K64)/1000</f>
        <v>0</v>
      </c>
      <c r="C64" s="112">
        <f t="shared" ref="C64:E64" si="25">+($I$64*$J$64*L64)/1000</f>
        <v>0</v>
      </c>
      <c r="D64" s="112">
        <f t="shared" si="25"/>
        <v>0</v>
      </c>
      <c r="E64" s="112">
        <f t="shared" si="25"/>
        <v>0</v>
      </c>
      <c r="F64" s="113"/>
      <c r="G64" s="42"/>
      <c r="H64" s="111" t="s">
        <v>107</v>
      </c>
      <c r="I64" s="113"/>
      <c r="J64" s="113"/>
      <c r="K64" s="113"/>
      <c r="L64" s="113"/>
      <c r="M64" s="113"/>
      <c r="N64" s="113"/>
    </row>
    <row r="65" spans="1:14" ht="30" customHeight="1" thickBot="1" x14ac:dyDescent="0.3">
      <c r="A65" s="111" t="s">
        <v>108</v>
      </c>
      <c r="B65" s="112">
        <f>+($I$65*$J$65*K65)/1000</f>
        <v>0</v>
      </c>
      <c r="C65" s="112">
        <f t="shared" ref="C65:E65" si="26">+($I$65*$J$65*L65)/1000</f>
        <v>0</v>
      </c>
      <c r="D65" s="112">
        <f t="shared" si="26"/>
        <v>0</v>
      </c>
      <c r="E65" s="112">
        <f t="shared" si="26"/>
        <v>0</v>
      </c>
      <c r="F65" s="113"/>
      <c r="G65" s="42"/>
      <c r="H65" s="111" t="s">
        <v>108</v>
      </c>
      <c r="I65" s="113"/>
      <c r="J65" s="113"/>
      <c r="K65" s="113"/>
      <c r="L65" s="113"/>
      <c r="M65" s="113"/>
      <c r="N65" s="113"/>
    </row>
    <row r="66" spans="1:14" ht="30" customHeight="1" thickBot="1" x14ac:dyDescent="0.3">
      <c r="A66" s="111" t="s">
        <v>109</v>
      </c>
      <c r="B66" s="112">
        <f>+($I$66*$J$66*K66)/1000</f>
        <v>0</v>
      </c>
      <c r="C66" s="112">
        <f t="shared" ref="C66:E66" si="27">+($I$66*$J$66*L66)/1000</f>
        <v>0</v>
      </c>
      <c r="D66" s="112">
        <f t="shared" si="27"/>
        <v>0</v>
      </c>
      <c r="E66" s="112">
        <f t="shared" si="27"/>
        <v>0</v>
      </c>
      <c r="F66" s="113"/>
      <c r="G66" s="42"/>
      <c r="H66" s="111" t="s">
        <v>109</v>
      </c>
      <c r="I66" s="113"/>
      <c r="J66" s="113"/>
      <c r="K66" s="113"/>
      <c r="L66" s="113"/>
      <c r="M66" s="113"/>
      <c r="N66" s="113"/>
    </row>
    <row r="67" spans="1:14" ht="30" customHeight="1" thickBot="1" x14ac:dyDescent="0.3">
      <c r="A67" s="111" t="s">
        <v>110</v>
      </c>
      <c r="B67" s="112">
        <f>+($I$67*$J$67*K67)/1000</f>
        <v>0</v>
      </c>
      <c r="C67" s="112">
        <f t="shared" ref="C67:E67" si="28">+($I$67*$J$67*L67)/1000</f>
        <v>0</v>
      </c>
      <c r="D67" s="112">
        <f t="shared" si="28"/>
        <v>0</v>
      </c>
      <c r="E67" s="112">
        <f t="shared" si="28"/>
        <v>0</v>
      </c>
      <c r="F67" s="113"/>
      <c r="G67" s="42"/>
      <c r="H67" s="111" t="s">
        <v>110</v>
      </c>
      <c r="I67" s="113"/>
      <c r="J67" s="113"/>
      <c r="K67" s="113"/>
      <c r="L67" s="113"/>
      <c r="M67" s="113"/>
      <c r="N67" s="113"/>
    </row>
    <row r="68" spans="1:14" ht="30" customHeight="1" thickBot="1" x14ac:dyDescent="0.3">
      <c r="A68" s="111" t="s">
        <v>111</v>
      </c>
      <c r="B68" s="112">
        <f>+($I$68*$J$68*K68)/1000</f>
        <v>0</v>
      </c>
      <c r="C68" s="112">
        <f t="shared" ref="C68:E68" si="29">+($I$68*$J$68*L68)/1000</f>
        <v>0</v>
      </c>
      <c r="D68" s="112">
        <f t="shared" si="29"/>
        <v>0</v>
      </c>
      <c r="E68" s="112">
        <f t="shared" si="29"/>
        <v>0</v>
      </c>
      <c r="F68" s="113"/>
      <c r="G68" s="42"/>
      <c r="H68" s="111" t="s">
        <v>111</v>
      </c>
      <c r="I68" s="113"/>
      <c r="J68" s="113"/>
      <c r="K68" s="113"/>
      <c r="L68" s="113"/>
      <c r="M68" s="113"/>
      <c r="N68" s="113"/>
    </row>
    <row r="69" spans="1:14" ht="30" customHeight="1" thickBot="1" x14ac:dyDescent="0.3">
      <c r="A69" s="111" t="s">
        <v>148</v>
      </c>
      <c r="B69" s="112">
        <f>+($I$69*$J$69*K69)/1000</f>
        <v>0</v>
      </c>
      <c r="C69" s="112">
        <f t="shared" ref="C69:E69" si="30">+($I$69*$J$69*L69)/1000</f>
        <v>0</v>
      </c>
      <c r="D69" s="112">
        <f t="shared" si="30"/>
        <v>0</v>
      </c>
      <c r="E69" s="112">
        <f t="shared" si="30"/>
        <v>0</v>
      </c>
      <c r="F69" s="113"/>
      <c r="G69" s="42"/>
      <c r="H69" s="111" t="s">
        <v>148</v>
      </c>
      <c r="I69" s="113"/>
      <c r="J69" s="113"/>
      <c r="K69" s="113"/>
      <c r="L69" s="113"/>
      <c r="M69" s="113"/>
      <c r="N69" s="113"/>
    </row>
    <row r="70" spans="1:14" ht="30" customHeight="1" thickBot="1" x14ac:dyDescent="0.3">
      <c r="A70" s="111" t="s">
        <v>113</v>
      </c>
      <c r="B70" s="112">
        <f>+($I$70*$J$70*K70)/1000</f>
        <v>0</v>
      </c>
      <c r="C70" s="112">
        <f t="shared" ref="C70:E70" si="31">+($I$70*$J$70*L70)/1000</f>
        <v>0</v>
      </c>
      <c r="D70" s="112">
        <f t="shared" si="31"/>
        <v>0</v>
      </c>
      <c r="E70" s="112">
        <f t="shared" si="31"/>
        <v>0</v>
      </c>
      <c r="F70" s="113"/>
      <c r="G70" s="42"/>
      <c r="H70" s="111" t="s">
        <v>113</v>
      </c>
      <c r="I70" s="113"/>
      <c r="J70" s="113"/>
      <c r="K70" s="113"/>
      <c r="L70" s="113"/>
      <c r="M70" s="113"/>
      <c r="N70" s="113"/>
    </row>
    <row r="71" spans="1:14" ht="30" customHeight="1" thickBot="1" x14ac:dyDescent="0.3">
      <c r="A71" s="114" t="s">
        <v>41</v>
      </c>
      <c r="B71" s="112">
        <f>SUM(B63:B70)</f>
        <v>0</v>
      </c>
      <c r="C71" s="112">
        <f>SUM(C63:C70)</f>
        <v>0</v>
      </c>
      <c r="D71" s="112">
        <f>SUM(D63:D70)</f>
        <v>0</v>
      </c>
      <c r="E71" s="112">
        <f>SUM(E63:E70)</f>
        <v>0</v>
      </c>
      <c r="F71" s="113"/>
      <c r="G71" s="42"/>
      <c r="H71" s="42"/>
      <c r="I71" s="42"/>
      <c r="J71" s="42"/>
      <c r="K71" s="42"/>
      <c r="L71" s="42"/>
      <c r="M71" s="42"/>
      <c r="N71" s="42"/>
    </row>
    <row r="72" spans="1:14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.75" thickBot="1" x14ac:dyDescent="0.3">
      <c r="A73" s="12" t="s">
        <v>151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" customHeight="1" x14ac:dyDescent="0.25">
      <c r="A74" s="225" t="s">
        <v>77</v>
      </c>
      <c r="B74" s="232" t="s">
        <v>19</v>
      </c>
      <c r="C74" s="233"/>
      <c r="D74" s="233"/>
      <c r="E74" s="234"/>
      <c r="F74" s="238" t="s">
        <v>36</v>
      </c>
      <c r="G74" s="42"/>
      <c r="H74" s="225" t="s">
        <v>17</v>
      </c>
      <c r="I74" s="225" t="s">
        <v>11</v>
      </c>
      <c r="J74" s="225" t="s">
        <v>75</v>
      </c>
      <c r="K74" s="232" t="s">
        <v>81</v>
      </c>
      <c r="L74" s="233"/>
      <c r="M74" s="233"/>
      <c r="N74" s="234"/>
    </row>
    <row r="75" spans="1:14" ht="15.75" thickBot="1" x14ac:dyDescent="0.3">
      <c r="A75" s="226"/>
      <c r="B75" s="241" t="s">
        <v>76</v>
      </c>
      <c r="C75" s="229"/>
      <c r="D75" s="229"/>
      <c r="E75" s="230"/>
      <c r="F75" s="239"/>
      <c r="G75" s="42"/>
      <c r="H75" s="226"/>
      <c r="I75" s="226"/>
      <c r="J75" s="226"/>
      <c r="K75" s="235"/>
      <c r="L75" s="236"/>
      <c r="M75" s="236"/>
      <c r="N75" s="237"/>
    </row>
    <row r="76" spans="1:14" ht="34.5" customHeight="1" thickBot="1" x14ac:dyDescent="0.3">
      <c r="A76" s="231"/>
      <c r="B76" s="110" t="s">
        <v>37</v>
      </c>
      <c r="C76" s="110" t="s">
        <v>38</v>
      </c>
      <c r="D76" s="110" t="s">
        <v>39</v>
      </c>
      <c r="E76" s="110" t="s">
        <v>40</v>
      </c>
      <c r="F76" s="240"/>
      <c r="G76" s="42"/>
      <c r="H76" s="231"/>
      <c r="I76" s="231"/>
      <c r="J76" s="231"/>
      <c r="K76" s="110" t="s">
        <v>37</v>
      </c>
      <c r="L76" s="110" t="s">
        <v>38</v>
      </c>
      <c r="M76" s="110" t="s">
        <v>39</v>
      </c>
      <c r="N76" s="110" t="s">
        <v>40</v>
      </c>
    </row>
    <row r="77" spans="1:14" ht="30" customHeight="1" thickBot="1" x14ac:dyDescent="0.3">
      <c r="A77" s="111" t="s">
        <v>106</v>
      </c>
      <c r="B77" s="112">
        <f>+($I$77*$J$77*K77)/1000</f>
        <v>0</v>
      </c>
      <c r="C77" s="112">
        <f t="shared" ref="C77:E77" si="32">+($I$77*$J$77*L77)/1000</f>
        <v>0</v>
      </c>
      <c r="D77" s="112">
        <f t="shared" si="32"/>
        <v>0</v>
      </c>
      <c r="E77" s="112">
        <f t="shared" si="32"/>
        <v>0</v>
      </c>
      <c r="F77" s="113"/>
      <c r="G77" s="42"/>
      <c r="H77" s="111" t="s">
        <v>106</v>
      </c>
      <c r="I77" s="113"/>
      <c r="J77" s="113"/>
      <c r="K77" s="113"/>
      <c r="L77" s="113"/>
      <c r="M77" s="113"/>
      <c r="N77" s="113"/>
    </row>
    <row r="78" spans="1:14" ht="30" customHeight="1" thickBot="1" x14ac:dyDescent="0.3">
      <c r="A78" s="111" t="s">
        <v>107</v>
      </c>
      <c r="B78" s="112">
        <f>+($I$78*$J$78*K78)/1000</f>
        <v>0</v>
      </c>
      <c r="C78" s="112">
        <f t="shared" ref="C78:E78" si="33">+($I$78*$J$78*L78)/1000</f>
        <v>0</v>
      </c>
      <c r="D78" s="112">
        <f t="shared" si="33"/>
        <v>0</v>
      </c>
      <c r="E78" s="112">
        <f t="shared" si="33"/>
        <v>0</v>
      </c>
      <c r="F78" s="113"/>
      <c r="G78" s="42"/>
      <c r="H78" s="111" t="s">
        <v>107</v>
      </c>
      <c r="I78" s="113"/>
      <c r="J78" s="113"/>
      <c r="K78" s="113"/>
      <c r="L78" s="113"/>
      <c r="M78" s="113"/>
      <c r="N78" s="113"/>
    </row>
    <row r="79" spans="1:14" ht="30" customHeight="1" thickBot="1" x14ac:dyDescent="0.3">
      <c r="A79" s="111" t="s">
        <v>108</v>
      </c>
      <c r="B79" s="112">
        <f>+($I$79*$J$79*K79)/1000</f>
        <v>0</v>
      </c>
      <c r="C79" s="112">
        <f t="shared" ref="C79:E79" si="34">+($I$79*$J$79*L79)/1000</f>
        <v>0</v>
      </c>
      <c r="D79" s="112">
        <f t="shared" si="34"/>
        <v>0</v>
      </c>
      <c r="E79" s="112">
        <f t="shared" si="34"/>
        <v>0</v>
      </c>
      <c r="F79" s="113"/>
      <c r="G79" s="42"/>
      <c r="H79" s="111" t="s">
        <v>108</v>
      </c>
      <c r="I79" s="113"/>
      <c r="J79" s="113"/>
      <c r="K79" s="113"/>
      <c r="L79" s="113"/>
      <c r="M79" s="113"/>
      <c r="N79" s="113"/>
    </row>
    <row r="80" spans="1:14" ht="30" customHeight="1" thickBot="1" x14ac:dyDescent="0.3">
      <c r="A80" s="111" t="s">
        <v>109</v>
      </c>
      <c r="B80" s="112">
        <f>+($I$80*$J$80*K80)/1000</f>
        <v>0</v>
      </c>
      <c r="C80" s="112">
        <f t="shared" ref="C80:E80" si="35">+($I$80*$J$80*L80)/1000</f>
        <v>0</v>
      </c>
      <c r="D80" s="112">
        <f t="shared" si="35"/>
        <v>0</v>
      </c>
      <c r="E80" s="112">
        <f t="shared" si="35"/>
        <v>0</v>
      </c>
      <c r="F80" s="113"/>
      <c r="G80" s="42"/>
      <c r="H80" s="111" t="s">
        <v>109</v>
      </c>
      <c r="I80" s="113"/>
      <c r="J80" s="113"/>
      <c r="K80" s="113"/>
      <c r="L80" s="113"/>
      <c r="M80" s="113"/>
      <c r="N80" s="113"/>
    </row>
    <row r="81" spans="1:14" ht="30" customHeight="1" thickBot="1" x14ac:dyDescent="0.3">
      <c r="A81" s="111" t="s">
        <v>110</v>
      </c>
      <c r="B81" s="112">
        <f>+($I$81*$J$81*K81)/1000</f>
        <v>0</v>
      </c>
      <c r="C81" s="112">
        <f t="shared" ref="C81:E81" si="36">+($I$81*$J$81*L81)/1000</f>
        <v>0</v>
      </c>
      <c r="D81" s="112">
        <f t="shared" si="36"/>
        <v>0</v>
      </c>
      <c r="E81" s="112">
        <f t="shared" si="36"/>
        <v>0</v>
      </c>
      <c r="F81" s="113"/>
      <c r="G81" s="42"/>
      <c r="H81" s="111" t="s">
        <v>110</v>
      </c>
      <c r="I81" s="113"/>
      <c r="J81" s="113"/>
      <c r="K81" s="113"/>
      <c r="L81" s="113"/>
      <c r="M81" s="113"/>
      <c r="N81" s="113"/>
    </row>
    <row r="82" spans="1:14" ht="30" customHeight="1" thickBot="1" x14ac:dyDescent="0.3">
      <c r="A82" s="111" t="s">
        <v>111</v>
      </c>
      <c r="B82" s="112">
        <f>+($I$82*$J$82*K82)/1000</f>
        <v>0</v>
      </c>
      <c r="C82" s="112">
        <f t="shared" ref="C82:E82" si="37">+($I$82*$J$82*L82)/1000</f>
        <v>0</v>
      </c>
      <c r="D82" s="112">
        <f t="shared" si="37"/>
        <v>0</v>
      </c>
      <c r="E82" s="112">
        <f t="shared" si="37"/>
        <v>0</v>
      </c>
      <c r="F82" s="113"/>
      <c r="G82" s="42"/>
      <c r="H82" s="111" t="s">
        <v>111</v>
      </c>
      <c r="I82" s="113"/>
      <c r="J82" s="113"/>
      <c r="K82" s="113"/>
      <c r="L82" s="113"/>
      <c r="M82" s="113"/>
      <c r="N82" s="113"/>
    </row>
    <row r="83" spans="1:14" ht="30" customHeight="1" thickBot="1" x14ac:dyDescent="0.3">
      <c r="A83" s="111" t="s">
        <v>148</v>
      </c>
      <c r="B83" s="112">
        <f>+($I$83*$J$83*K83)/1000</f>
        <v>0</v>
      </c>
      <c r="C83" s="112">
        <f t="shared" ref="C83:E83" si="38">+($I$83*$J$83*L83)/1000</f>
        <v>0</v>
      </c>
      <c r="D83" s="112">
        <f t="shared" si="38"/>
        <v>0</v>
      </c>
      <c r="E83" s="112">
        <f t="shared" si="38"/>
        <v>0</v>
      </c>
      <c r="F83" s="113"/>
      <c r="G83" s="42"/>
      <c r="H83" s="111" t="s">
        <v>148</v>
      </c>
      <c r="I83" s="113"/>
      <c r="J83" s="113"/>
      <c r="K83" s="113"/>
      <c r="L83" s="113"/>
      <c r="M83" s="113"/>
      <c r="N83" s="113"/>
    </row>
    <row r="84" spans="1:14" ht="30" customHeight="1" thickBot="1" x14ac:dyDescent="0.3">
      <c r="A84" s="111" t="s">
        <v>113</v>
      </c>
      <c r="B84" s="112">
        <f>+($I$84*$J$84*K84)/1000</f>
        <v>0</v>
      </c>
      <c r="C84" s="112">
        <f t="shared" ref="C84:E84" si="39">+($I$84*$J$84*L84)/1000</f>
        <v>0</v>
      </c>
      <c r="D84" s="112">
        <f t="shared" si="39"/>
        <v>0</v>
      </c>
      <c r="E84" s="112">
        <f t="shared" si="39"/>
        <v>0</v>
      </c>
      <c r="F84" s="113"/>
      <c r="G84" s="42"/>
      <c r="H84" s="111" t="s">
        <v>113</v>
      </c>
      <c r="I84" s="113"/>
      <c r="J84" s="113"/>
      <c r="K84" s="113"/>
      <c r="L84" s="113"/>
      <c r="M84" s="113"/>
      <c r="N84" s="113"/>
    </row>
    <row r="85" spans="1:14" ht="30" customHeight="1" thickBot="1" x14ac:dyDescent="0.3">
      <c r="A85" s="114" t="s">
        <v>41</v>
      </c>
      <c r="B85" s="112">
        <f>SUM(B77:B84)</f>
        <v>0</v>
      </c>
      <c r="C85" s="112">
        <f>SUM(C77:C84)</f>
        <v>0</v>
      </c>
      <c r="D85" s="112">
        <f>SUM(D77:D84)</f>
        <v>0</v>
      </c>
      <c r="E85" s="112">
        <f>SUM(E77:E84)</f>
        <v>0</v>
      </c>
      <c r="F85" s="113"/>
      <c r="G85" s="42"/>
      <c r="H85" s="42"/>
      <c r="I85" s="42"/>
      <c r="J85" s="42"/>
      <c r="K85" s="42"/>
      <c r="L85" s="42"/>
      <c r="M85" s="42"/>
      <c r="N85" s="42"/>
    </row>
    <row r="86" spans="1:14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.75" thickBot="1" x14ac:dyDescent="0.3">
      <c r="A87" s="12" t="s">
        <v>152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 customHeight="1" x14ac:dyDescent="0.25">
      <c r="A88" s="225" t="s">
        <v>77</v>
      </c>
      <c r="B88" s="232" t="s">
        <v>19</v>
      </c>
      <c r="C88" s="233"/>
      <c r="D88" s="233"/>
      <c r="E88" s="234"/>
      <c r="F88" s="238" t="s">
        <v>36</v>
      </c>
      <c r="G88" s="42"/>
      <c r="H88" s="225" t="s">
        <v>17</v>
      </c>
      <c r="I88" s="225" t="s">
        <v>11</v>
      </c>
      <c r="J88" s="225" t="s">
        <v>75</v>
      </c>
      <c r="K88" s="232" t="s">
        <v>81</v>
      </c>
      <c r="L88" s="233"/>
      <c r="M88" s="233"/>
      <c r="N88" s="234"/>
    </row>
    <row r="89" spans="1:14" ht="15.75" thickBot="1" x14ac:dyDescent="0.3">
      <c r="A89" s="226"/>
      <c r="B89" s="241" t="s">
        <v>76</v>
      </c>
      <c r="C89" s="229"/>
      <c r="D89" s="229"/>
      <c r="E89" s="230"/>
      <c r="F89" s="239"/>
      <c r="G89" s="42"/>
      <c r="H89" s="226"/>
      <c r="I89" s="226"/>
      <c r="J89" s="226"/>
      <c r="K89" s="235"/>
      <c r="L89" s="236"/>
      <c r="M89" s="236"/>
      <c r="N89" s="237"/>
    </row>
    <row r="90" spans="1:14" ht="34.5" customHeight="1" thickBot="1" x14ac:dyDescent="0.3">
      <c r="A90" s="231"/>
      <c r="B90" s="110" t="s">
        <v>37</v>
      </c>
      <c r="C90" s="110" t="s">
        <v>38</v>
      </c>
      <c r="D90" s="110" t="s">
        <v>39</v>
      </c>
      <c r="E90" s="110" t="s">
        <v>40</v>
      </c>
      <c r="F90" s="240"/>
      <c r="G90" s="42"/>
      <c r="H90" s="231"/>
      <c r="I90" s="231"/>
      <c r="J90" s="231"/>
      <c r="K90" s="110" t="s">
        <v>37</v>
      </c>
      <c r="L90" s="110" t="s">
        <v>38</v>
      </c>
      <c r="M90" s="110" t="s">
        <v>39</v>
      </c>
      <c r="N90" s="110" t="s">
        <v>40</v>
      </c>
    </row>
    <row r="91" spans="1:14" ht="30" customHeight="1" thickBot="1" x14ac:dyDescent="0.3">
      <c r="A91" s="111" t="s">
        <v>106</v>
      </c>
      <c r="B91" s="112">
        <f>+($I$91*$J$91*K91)/1000</f>
        <v>0</v>
      </c>
      <c r="C91" s="112">
        <f t="shared" ref="C91:E91" si="40">+($I$91*$J$91*L91)/1000</f>
        <v>0</v>
      </c>
      <c r="D91" s="112">
        <f t="shared" si="40"/>
        <v>0</v>
      </c>
      <c r="E91" s="112">
        <f t="shared" si="40"/>
        <v>0</v>
      </c>
      <c r="F91" s="113"/>
      <c r="G91" s="42"/>
      <c r="H91" s="111" t="s">
        <v>106</v>
      </c>
      <c r="I91" s="113"/>
      <c r="J91" s="113"/>
      <c r="K91" s="113"/>
      <c r="L91" s="113"/>
      <c r="M91" s="113"/>
      <c r="N91" s="113"/>
    </row>
    <row r="92" spans="1:14" ht="30" customHeight="1" thickBot="1" x14ac:dyDescent="0.3">
      <c r="A92" s="111" t="s">
        <v>107</v>
      </c>
      <c r="B92" s="112">
        <f>+($I$92*$J$92*K92)/1000</f>
        <v>0</v>
      </c>
      <c r="C92" s="112">
        <f t="shared" ref="C92:E92" si="41">+($I$92*$J$92*L92)/1000</f>
        <v>0</v>
      </c>
      <c r="D92" s="112">
        <f t="shared" si="41"/>
        <v>0</v>
      </c>
      <c r="E92" s="112">
        <f t="shared" si="41"/>
        <v>0</v>
      </c>
      <c r="F92" s="113"/>
      <c r="G92" s="42"/>
      <c r="H92" s="111" t="s">
        <v>107</v>
      </c>
      <c r="I92" s="113"/>
      <c r="J92" s="113"/>
      <c r="K92" s="113"/>
      <c r="L92" s="113"/>
      <c r="M92" s="113"/>
      <c r="N92" s="113"/>
    </row>
    <row r="93" spans="1:14" ht="30" customHeight="1" thickBot="1" x14ac:dyDescent="0.3">
      <c r="A93" s="111" t="s">
        <v>108</v>
      </c>
      <c r="B93" s="112">
        <f>+($I$93*$J$93*K93)/1000</f>
        <v>0</v>
      </c>
      <c r="C93" s="112">
        <f t="shared" ref="C93:E93" si="42">+($I$93*$J$93*L93)/1000</f>
        <v>0</v>
      </c>
      <c r="D93" s="112">
        <f t="shared" si="42"/>
        <v>0</v>
      </c>
      <c r="E93" s="112">
        <f t="shared" si="42"/>
        <v>0</v>
      </c>
      <c r="F93" s="113"/>
      <c r="G93" s="42"/>
      <c r="H93" s="111" t="s">
        <v>108</v>
      </c>
      <c r="I93" s="113"/>
      <c r="J93" s="113"/>
      <c r="K93" s="113"/>
      <c r="L93" s="113"/>
      <c r="M93" s="113"/>
      <c r="N93" s="113"/>
    </row>
    <row r="94" spans="1:14" ht="30" customHeight="1" thickBot="1" x14ac:dyDescent="0.3">
      <c r="A94" s="111" t="s">
        <v>109</v>
      </c>
      <c r="B94" s="112">
        <f>+($I$94*$J$94*K94)/1000</f>
        <v>0</v>
      </c>
      <c r="C94" s="112">
        <f t="shared" ref="C94:E94" si="43">+($I$94*$J$94*L94)/1000</f>
        <v>0</v>
      </c>
      <c r="D94" s="112">
        <f t="shared" si="43"/>
        <v>0</v>
      </c>
      <c r="E94" s="112">
        <f t="shared" si="43"/>
        <v>0</v>
      </c>
      <c r="F94" s="113"/>
      <c r="G94" s="42"/>
      <c r="H94" s="111" t="s">
        <v>109</v>
      </c>
      <c r="I94" s="113"/>
      <c r="J94" s="113"/>
      <c r="K94" s="113"/>
      <c r="L94" s="113"/>
      <c r="M94" s="113"/>
      <c r="N94" s="113"/>
    </row>
    <row r="95" spans="1:14" ht="30" customHeight="1" thickBot="1" x14ac:dyDescent="0.3">
      <c r="A95" s="111" t="s">
        <v>110</v>
      </c>
      <c r="B95" s="112">
        <f>+($I$95*$J$95*K95)/1000</f>
        <v>0</v>
      </c>
      <c r="C95" s="112">
        <f t="shared" ref="C95:E95" si="44">+($I$95*$J$95*L95)/1000</f>
        <v>0</v>
      </c>
      <c r="D95" s="112">
        <f t="shared" si="44"/>
        <v>0</v>
      </c>
      <c r="E95" s="112">
        <f t="shared" si="44"/>
        <v>0</v>
      </c>
      <c r="F95" s="113"/>
      <c r="G95" s="42"/>
      <c r="H95" s="111" t="s">
        <v>110</v>
      </c>
      <c r="I95" s="113"/>
      <c r="J95" s="113"/>
      <c r="K95" s="113"/>
      <c r="L95" s="113"/>
      <c r="M95" s="113"/>
      <c r="N95" s="113"/>
    </row>
    <row r="96" spans="1:14" ht="30" customHeight="1" thickBot="1" x14ac:dyDescent="0.3">
      <c r="A96" s="111" t="s">
        <v>111</v>
      </c>
      <c r="B96" s="112">
        <f>+($I$96*$J$96*K96)/1000</f>
        <v>0</v>
      </c>
      <c r="C96" s="112">
        <f t="shared" ref="C96:E96" si="45">+($I$96*$J$96*L96)/1000</f>
        <v>0</v>
      </c>
      <c r="D96" s="112">
        <f t="shared" si="45"/>
        <v>0</v>
      </c>
      <c r="E96" s="112">
        <f t="shared" si="45"/>
        <v>0</v>
      </c>
      <c r="F96" s="113"/>
      <c r="G96" s="42"/>
      <c r="H96" s="111" t="s">
        <v>111</v>
      </c>
      <c r="I96" s="113"/>
      <c r="J96" s="113"/>
      <c r="K96" s="113"/>
      <c r="L96" s="113"/>
      <c r="M96" s="113"/>
      <c r="N96" s="113"/>
    </row>
    <row r="97" spans="1:14" ht="30" customHeight="1" thickBot="1" x14ac:dyDescent="0.3">
      <c r="A97" s="111" t="s">
        <v>148</v>
      </c>
      <c r="B97" s="112">
        <f>+($I$97*$J$97*K97)/1000</f>
        <v>0</v>
      </c>
      <c r="C97" s="112">
        <f t="shared" ref="C97:E97" si="46">+($I$97*$J$97*L97)/1000</f>
        <v>0</v>
      </c>
      <c r="D97" s="112">
        <f t="shared" si="46"/>
        <v>0</v>
      </c>
      <c r="E97" s="112">
        <f t="shared" si="46"/>
        <v>0</v>
      </c>
      <c r="F97" s="113"/>
      <c r="G97" s="42"/>
      <c r="H97" s="111" t="s">
        <v>148</v>
      </c>
      <c r="I97" s="113"/>
      <c r="J97" s="113"/>
      <c r="K97" s="113"/>
      <c r="L97" s="113"/>
      <c r="M97" s="113"/>
      <c r="N97" s="113"/>
    </row>
    <row r="98" spans="1:14" ht="30" customHeight="1" thickBot="1" x14ac:dyDescent="0.3">
      <c r="A98" s="111" t="s">
        <v>113</v>
      </c>
      <c r="B98" s="112">
        <f>+($I$98*$J$98*K98)/1000</f>
        <v>0</v>
      </c>
      <c r="C98" s="112">
        <f t="shared" ref="C98:E98" si="47">+($I$98*$J$98*L98)/1000</f>
        <v>0</v>
      </c>
      <c r="D98" s="112">
        <f t="shared" si="47"/>
        <v>0</v>
      </c>
      <c r="E98" s="112">
        <f t="shared" si="47"/>
        <v>0</v>
      </c>
      <c r="F98" s="113"/>
      <c r="G98" s="42"/>
      <c r="H98" s="111" t="s">
        <v>113</v>
      </c>
      <c r="I98" s="113"/>
      <c r="J98" s="113"/>
      <c r="K98" s="113"/>
      <c r="L98" s="113"/>
      <c r="M98" s="113"/>
      <c r="N98" s="113"/>
    </row>
    <row r="99" spans="1:14" ht="30" customHeight="1" thickBot="1" x14ac:dyDescent="0.3">
      <c r="A99" s="114" t="s">
        <v>41</v>
      </c>
      <c r="B99" s="112">
        <f>SUM(B91:B98)</f>
        <v>0</v>
      </c>
      <c r="C99" s="112">
        <f>SUM(C91:C98)</f>
        <v>0</v>
      </c>
      <c r="D99" s="112">
        <f>SUM(D91:D98)</f>
        <v>0</v>
      </c>
      <c r="E99" s="112">
        <f>SUM(E91:E98)</f>
        <v>0</v>
      </c>
      <c r="F99" s="113"/>
      <c r="G99" s="42"/>
      <c r="H99" s="42"/>
      <c r="I99" s="42"/>
      <c r="J99" s="42"/>
      <c r="K99" s="42"/>
      <c r="L99" s="42"/>
      <c r="M99" s="42"/>
      <c r="N99" s="42"/>
    </row>
    <row r="100" spans="1:14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5.75" thickBot="1" x14ac:dyDescent="0.3">
      <c r="A101" s="12" t="s">
        <v>153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5" customHeight="1" x14ac:dyDescent="0.25">
      <c r="A102" s="225" t="s">
        <v>77</v>
      </c>
      <c r="B102" s="232" t="s">
        <v>19</v>
      </c>
      <c r="C102" s="233"/>
      <c r="D102" s="233"/>
      <c r="E102" s="234"/>
      <c r="F102" s="238" t="s">
        <v>36</v>
      </c>
      <c r="G102" s="42"/>
      <c r="H102" s="225" t="s">
        <v>17</v>
      </c>
      <c r="I102" s="225" t="s">
        <v>11</v>
      </c>
      <c r="J102" s="225" t="s">
        <v>75</v>
      </c>
      <c r="K102" s="232" t="s">
        <v>81</v>
      </c>
      <c r="L102" s="233"/>
      <c r="M102" s="233"/>
      <c r="N102" s="234"/>
    </row>
    <row r="103" spans="1:14" ht="15.75" thickBot="1" x14ac:dyDescent="0.3">
      <c r="A103" s="226"/>
      <c r="B103" s="241" t="s">
        <v>76</v>
      </c>
      <c r="C103" s="229"/>
      <c r="D103" s="229"/>
      <c r="E103" s="230"/>
      <c r="F103" s="239"/>
      <c r="G103" s="42"/>
      <c r="H103" s="226"/>
      <c r="I103" s="226"/>
      <c r="J103" s="226"/>
      <c r="K103" s="235"/>
      <c r="L103" s="236"/>
      <c r="M103" s="236"/>
      <c r="N103" s="237"/>
    </row>
    <row r="104" spans="1:14" ht="34.5" customHeight="1" thickBot="1" x14ac:dyDescent="0.3">
      <c r="A104" s="231"/>
      <c r="B104" s="110" t="s">
        <v>37</v>
      </c>
      <c r="C104" s="110" t="s">
        <v>38</v>
      </c>
      <c r="D104" s="110" t="s">
        <v>39</v>
      </c>
      <c r="E104" s="110" t="s">
        <v>40</v>
      </c>
      <c r="F104" s="240"/>
      <c r="G104" s="42"/>
      <c r="H104" s="231"/>
      <c r="I104" s="231"/>
      <c r="J104" s="231"/>
      <c r="K104" s="110" t="s">
        <v>37</v>
      </c>
      <c r="L104" s="110" t="s">
        <v>38</v>
      </c>
      <c r="M104" s="110" t="s">
        <v>39</v>
      </c>
      <c r="N104" s="110" t="s">
        <v>40</v>
      </c>
    </row>
    <row r="105" spans="1:14" ht="30" customHeight="1" thickBot="1" x14ac:dyDescent="0.3">
      <c r="A105" s="111" t="s">
        <v>106</v>
      </c>
      <c r="B105" s="112">
        <f>+($I$105*$J$105*K105)/1000</f>
        <v>0</v>
      </c>
      <c r="C105" s="112">
        <f t="shared" ref="C105:E105" si="48">+($I$105*$J$105*L105)/1000</f>
        <v>0</v>
      </c>
      <c r="D105" s="112">
        <f t="shared" si="48"/>
        <v>0</v>
      </c>
      <c r="E105" s="112">
        <f t="shared" si="48"/>
        <v>0</v>
      </c>
      <c r="F105" s="113"/>
      <c r="G105" s="42"/>
      <c r="H105" s="111" t="s">
        <v>106</v>
      </c>
      <c r="I105" s="113"/>
      <c r="J105" s="113"/>
      <c r="K105" s="113"/>
      <c r="L105" s="113"/>
      <c r="M105" s="113"/>
      <c r="N105" s="113"/>
    </row>
    <row r="106" spans="1:14" ht="30" customHeight="1" thickBot="1" x14ac:dyDescent="0.3">
      <c r="A106" s="111" t="s">
        <v>107</v>
      </c>
      <c r="B106" s="112">
        <f>+($I$106*$J$106*K106)/1000</f>
        <v>0</v>
      </c>
      <c r="C106" s="112">
        <f t="shared" ref="C106:E106" si="49">+($I$106*$J$106*L106)/1000</f>
        <v>0</v>
      </c>
      <c r="D106" s="112">
        <f t="shared" si="49"/>
        <v>0</v>
      </c>
      <c r="E106" s="112">
        <f t="shared" si="49"/>
        <v>0</v>
      </c>
      <c r="F106" s="113"/>
      <c r="G106" s="42"/>
      <c r="H106" s="111" t="s">
        <v>107</v>
      </c>
      <c r="I106" s="113"/>
      <c r="J106" s="113"/>
      <c r="K106" s="113"/>
      <c r="L106" s="113"/>
      <c r="M106" s="113"/>
      <c r="N106" s="113"/>
    </row>
    <row r="107" spans="1:14" ht="30" customHeight="1" thickBot="1" x14ac:dyDescent="0.3">
      <c r="A107" s="111" t="s">
        <v>108</v>
      </c>
      <c r="B107" s="112">
        <f>+($I$107*$J$107*K107)/1000</f>
        <v>0</v>
      </c>
      <c r="C107" s="112">
        <f t="shared" ref="C107:E107" si="50">+($I$107*$J$107*L107)/1000</f>
        <v>0</v>
      </c>
      <c r="D107" s="112">
        <f t="shared" si="50"/>
        <v>0</v>
      </c>
      <c r="E107" s="112">
        <f t="shared" si="50"/>
        <v>0</v>
      </c>
      <c r="F107" s="113"/>
      <c r="G107" s="42"/>
      <c r="H107" s="111" t="s">
        <v>108</v>
      </c>
      <c r="I107" s="113"/>
      <c r="J107" s="113"/>
      <c r="K107" s="113"/>
      <c r="L107" s="113"/>
      <c r="M107" s="113"/>
      <c r="N107" s="113"/>
    </row>
    <row r="108" spans="1:14" ht="30" customHeight="1" thickBot="1" x14ac:dyDescent="0.3">
      <c r="A108" s="111" t="s">
        <v>109</v>
      </c>
      <c r="B108" s="112">
        <f>+($I$108*$J$108*K108)/1000</f>
        <v>0</v>
      </c>
      <c r="C108" s="112">
        <f t="shared" ref="C108:E108" si="51">+($I$108*$J$108*L108)/1000</f>
        <v>0</v>
      </c>
      <c r="D108" s="112">
        <f t="shared" si="51"/>
        <v>0</v>
      </c>
      <c r="E108" s="112">
        <f t="shared" si="51"/>
        <v>0</v>
      </c>
      <c r="F108" s="113"/>
      <c r="G108" s="42"/>
      <c r="H108" s="111" t="s">
        <v>109</v>
      </c>
      <c r="I108" s="113"/>
      <c r="J108" s="113"/>
      <c r="K108" s="113"/>
      <c r="L108" s="113"/>
      <c r="M108" s="113"/>
      <c r="N108" s="113"/>
    </row>
    <row r="109" spans="1:14" ht="30" customHeight="1" thickBot="1" x14ac:dyDescent="0.3">
      <c r="A109" s="111" t="s">
        <v>110</v>
      </c>
      <c r="B109" s="112">
        <f>+($I$109*$J$109*K109)/1000</f>
        <v>0</v>
      </c>
      <c r="C109" s="112">
        <f t="shared" ref="C109:E109" si="52">+($I$109*$J$109*L109)/1000</f>
        <v>0</v>
      </c>
      <c r="D109" s="112">
        <f t="shared" si="52"/>
        <v>0</v>
      </c>
      <c r="E109" s="112">
        <f t="shared" si="52"/>
        <v>0</v>
      </c>
      <c r="F109" s="113"/>
      <c r="G109" s="42"/>
      <c r="H109" s="111" t="s">
        <v>110</v>
      </c>
      <c r="I109" s="113"/>
      <c r="J109" s="113"/>
      <c r="K109" s="113"/>
      <c r="L109" s="113"/>
      <c r="M109" s="113"/>
      <c r="N109" s="113"/>
    </row>
    <row r="110" spans="1:14" ht="30" customHeight="1" thickBot="1" x14ac:dyDescent="0.3">
      <c r="A110" s="111" t="s">
        <v>111</v>
      </c>
      <c r="B110" s="112">
        <f>+($I$110*$J$110*K110)/1000</f>
        <v>0</v>
      </c>
      <c r="C110" s="112">
        <f t="shared" ref="C110:E110" si="53">+($I$110*$J$110*L110)/1000</f>
        <v>0</v>
      </c>
      <c r="D110" s="112">
        <f t="shared" si="53"/>
        <v>0</v>
      </c>
      <c r="E110" s="112">
        <f t="shared" si="53"/>
        <v>0</v>
      </c>
      <c r="F110" s="113"/>
      <c r="G110" s="42"/>
      <c r="H110" s="111" t="s">
        <v>111</v>
      </c>
      <c r="I110" s="113"/>
      <c r="J110" s="113"/>
      <c r="K110" s="113"/>
      <c r="L110" s="113"/>
      <c r="M110" s="113"/>
      <c r="N110" s="113"/>
    </row>
    <row r="111" spans="1:14" ht="30" customHeight="1" thickBot="1" x14ac:dyDescent="0.3">
      <c r="A111" s="111" t="s">
        <v>148</v>
      </c>
      <c r="B111" s="112">
        <f>+($I$111*$J$111*K111)/1000</f>
        <v>0</v>
      </c>
      <c r="C111" s="112">
        <f t="shared" ref="C111:E111" si="54">+($I$111*$J$111*L111)/1000</f>
        <v>0</v>
      </c>
      <c r="D111" s="112">
        <f t="shared" si="54"/>
        <v>0</v>
      </c>
      <c r="E111" s="112">
        <f t="shared" si="54"/>
        <v>0</v>
      </c>
      <c r="F111" s="113"/>
      <c r="G111" s="42"/>
      <c r="H111" s="111" t="s">
        <v>148</v>
      </c>
      <c r="I111" s="113"/>
      <c r="J111" s="113"/>
      <c r="K111" s="113"/>
      <c r="L111" s="113"/>
      <c r="M111" s="113"/>
      <c r="N111" s="113"/>
    </row>
    <row r="112" spans="1:14" ht="30" customHeight="1" thickBot="1" x14ac:dyDescent="0.3">
      <c r="A112" s="111" t="s">
        <v>113</v>
      </c>
      <c r="B112" s="112">
        <f>+($I$112*$J$112*K112)/1000</f>
        <v>0</v>
      </c>
      <c r="C112" s="112">
        <f t="shared" ref="C112:E112" si="55">+($I$112*$J$112*L112)/1000</f>
        <v>0</v>
      </c>
      <c r="D112" s="112">
        <f t="shared" si="55"/>
        <v>0</v>
      </c>
      <c r="E112" s="112">
        <f t="shared" si="55"/>
        <v>0</v>
      </c>
      <c r="F112" s="113"/>
      <c r="G112" s="42"/>
      <c r="H112" s="111" t="s">
        <v>113</v>
      </c>
      <c r="I112" s="113"/>
      <c r="J112" s="113"/>
      <c r="K112" s="113"/>
      <c r="L112" s="113"/>
      <c r="M112" s="113"/>
      <c r="N112" s="113"/>
    </row>
    <row r="113" spans="1:14" ht="30" customHeight="1" thickBot="1" x14ac:dyDescent="0.3">
      <c r="A113" s="114" t="s">
        <v>41</v>
      </c>
      <c r="B113" s="112">
        <f>SUM(B105:B112)</f>
        <v>0</v>
      </c>
      <c r="C113" s="112">
        <f>SUM(C105:C112)</f>
        <v>0</v>
      </c>
      <c r="D113" s="112">
        <f>SUM(D105:D112)</f>
        <v>0</v>
      </c>
      <c r="E113" s="112">
        <f>SUM(E105:E112)</f>
        <v>0</v>
      </c>
      <c r="F113" s="113"/>
      <c r="G113" s="42"/>
      <c r="H113" s="42"/>
      <c r="I113" s="42"/>
      <c r="J113" s="42"/>
      <c r="K113" s="42"/>
      <c r="L113" s="42"/>
      <c r="M113" s="42"/>
      <c r="N113" s="42"/>
    </row>
    <row r="114" spans="1:14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1:14" ht="15.75" thickBot="1" x14ac:dyDescent="0.3">
      <c r="A115" s="12" t="s">
        <v>154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5" customHeight="1" x14ac:dyDescent="0.25">
      <c r="A116" s="225" t="s">
        <v>77</v>
      </c>
      <c r="B116" s="232" t="s">
        <v>19</v>
      </c>
      <c r="C116" s="233"/>
      <c r="D116" s="233"/>
      <c r="E116" s="234"/>
      <c r="F116" s="238" t="s">
        <v>36</v>
      </c>
      <c r="G116" s="42"/>
      <c r="H116" s="225" t="s">
        <v>17</v>
      </c>
      <c r="I116" s="225" t="s">
        <v>11</v>
      </c>
      <c r="J116" s="225" t="s">
        <v>75</v>
      </c>
      <c r="K116" s="232" t="s">
        <v>81</v>
      </c>
      <c r="L116" s="233"/>
      <c r="M116" s="233"/>
      <c r="N116" s="234"/>
    </row>
    <row r="117" spans="1:14" ht="15.75" thickBot="1" x14ac:dyDescent="0.3">
      <c r="A117" s="226"/>
      <c r="B117" s="241" t="s">
        <v>76</v>
      </c>
      <c r="C117" s="229"/>
      <c r="D117" s="229"/>
      <c r="E117" s="230"/>
      <c r="F117" s="239"/>
      <c r="G117" s="42"/>
      <c r="H117" s="226"/>
      <c r="I117" s="226"/>
      <c r="J117" s="226"/>
      <c r="K117" s="235"/>
      <c r="L117" s="236"/>
      <c r="M117" s="236"/>
      <c r="N117" s="237"/>
    </row>
    <row r="118" spans="1:14" ht="34.5" customHeight="1" thickBot="1" x14ac:dyDescent="0.3">
      <c r="A118" s="231"/>
      <c r="B118" s="110" t="s">
        <v>37</v>
      </c>
      <c r="C118" s="110" t="s">
        <v>38</v>
      </c>
      <c r="D118" s="110" t="s">
        <v>39</v>
      </c>
      <c r="E118" s="110" t="s">
        <v>40</v>
      </c>
      <c r="F118" s="240"/>
      <c r="G118" s="42"/>
      <c r="H118" s="231"/>
      <c r="I118" s="231"/>
      <c r="J118" s="231"/>
      <c r="K118" s="110" t="s">
        <v>37</v>
      </c>
      <c r="L118" s="110" t="s">
        <v>38</v>
      </c>
      <c r="M118" s="110" t="s">
        <v>39</v>
      </c>
      <c r="N118" s="110" t="s">
        <v>40</v>
      </c>
    </row>
    <row r="119" spans="1:14" ht="30" customHeight="1" thickBot="1" x14ac:dyDescent="0.3">
      <c r="A119" s="111" t="s">
        <v>106</v>
      </c>
      <c r="B119" s="112">
        <f>+($I$119*$J$119*K119)/1000</f>
        <v>0</v>
      </c>
      <c r="C119" s="112">
        <f t="shared" ref="C119:E119" si="56">+($I$119*$J$119*L119)/1000</f>
        <v>0</v>
      </c>
      <c r="D119" s="112">
        <f t="shared" si="56"/>
        <v>0</v>
      </c>
      <c r="E119" s="112">
        <f t="shared" si="56"/>
        <v>0</v>
      </c>
      <c r="F119" s="113"/>
      <c r="G119" s="42"/>
      <c r="H119" s="111" t="s">
        <v>106</v>
      </c>
      <c r="I119" s="113"/>
      <c r="J119" s="113"/>
      <c r="K119" s="113"/>
      <c r="L119" s="113"/>
      <c r="M119" s="113"/>
      <c r="N119" s="113"/>
    </row>
    <row r="120" spans="1:14" ht="30" customHeight="1" thickBot="1" x14ac:dyDescent="0.3">
      <c r="A120" s="111" t="s">
        <v>107</v>
      </c>
      <c r="B120" s="112">
        <f>+($I$120*$J$120*K120)/1000</f>
        <v>0</v>
      </c>
      <c r="C120" s="112">
        <f t="shared" ref="C120:E120" si="57">+($I$120*$J$120*L120)/1000</f>
        <v>0</v>
      </c>
      <c r="D120" s="112">
        <f t="shared" si="57"/>
        <v>0</v>
      </c>
      <c r="E120" s="112">
        <f t="shared" si="57"/>
        <v>0</v>
      </c>
      <c r="F120" s="113"/>
      <c r="G120" s="42"/>
      <c r="H120" s="111" t="s">
        <v>107</v>
      </c>
      <c r="I120" s="113"/>
      <c r="J120" s="113"/>
      <c r="K120" s="113"/>
      <c r="L120" s="113"/>
      <c r="M120" s="113"/>
      <c r="N120" s="113"/>
    </row>
    <row r="121" spans="1:14" ht="30" customHeight="1" thickBot="1" x14ac:dyDescent="0.3">
      <c r="A121" s="111" t="s">
        <v>108</v>
      </c>
      <c r="B121" s="112">
        <f>+($I$121*$J$121*K121)/1000</f>
        <v>0</v>
      </c>
      <c r="C121" s="112">
        <f t="shared" ref="C121:E121" si="58">+($I$121*$J$121*L121)/1000</f>
        <v>0</v>
      </c>
      <c r="D121" s="112">
        <f t="shared" si="58"/>
        <v>0</v>
      </c>
      <c r="E121" s="112">
        <f t="shared" si="58"/>
        <v>0</v>
      </c>
      <c r="F121" s="113"/>
      <c r="G121" s="42"/>
      <c r="H121" s="111" t="s">
        <v>108</v>
      </c>
      <c r="I121" s="113"/>
      <c r="J121" s="113"/>
      <c r="K121" s="113"/>
      <c r="L121" s="113"/>
      <c r="M121" s="113"/>
      <c r="N121" s="113"/>
    </row>
    <row r="122" spans="1:14" ht="30" customHeight="1" thickBot="1" x14ac:dyDescent="0.3">
      <c r="A122" s="111" t="s">
        <v>109</v>
      </c>
      <c r="B122" s="112">
        <f>+($I$122*$J$122*K122)/1000</f>
        <v>0</v>
      </c>
      <c r="C122" s="112">
        <f t="shared" ref="C122:E122" si="59">+($I$122*$J$122*L122)/1000</f>
        <v>0</v>
      </c>
      <c r="D122" s="112">
        <f t="shared" si="59"/>
        <v>0</v>
      </c>
      <c r="E122" s="112">
        <f t="shared" si="59"/>
        <v>0</v>
      </c>
      <c r="F122" s="113"/>
      <c r="G122" s="42"/>
      <c r="H122" s="111" t="s">
        <v>109</v>
      </c>
      <c r="I122" s="113"/>
      <c r="J122" s="113"/>
      <c r="K122" s="113"/>
      <c r="L122" s="113"/>
      <c r="M122" s="113"/>
      <c r="N122" s="113"/>
    </row>
    <row r="123" spans="1:14" ht="30" customHeight="1" thickBot="1" x14ac:dyDescent="0.3">
      <c r="A123" s="111" t="s">
        <v>110</v>
      </c>
      <c r="B123" s="112">
        <f>+($I$123*$J$123*K123)/1000</f>
        <v>0</v>
      </c>
      <c r="C123" s="112">
        <f t="shared" ref="C123:E123" si="60">+($I$123*$J$123*L123)/1000</f>
        <v>0</v>
      </c>
      <c r="D123" s="112">
        <f t="shared" si="60"/>
        <v>0</v>
      </c>
      <c r="E123" s="112">
        <f t="shared" si="60"/>
        <v>0</v>
      </c>
      <c r="F123" s="113"/>
      <c r="G123" s="42"/>
      <c r="H123" s="111" t="s">
        <v>110</v>
      </c>
      <c r="I123" s="113"/>
      <c r="J123" s="113"/>
      <c r="K123" s="113"/>
      <c r="L123" s="113"/>
      <c r="M123" s="113"/>
      <c r="N123" s="113"/>
    </row>
    <row r="124" spans="1:14" ht="30" customHeight="1" thickBot="1" x14ac:dyDescent="0.3">
      <c r="A124" s="111" t="s">
        <v>111</v>
      </c>
      <c r="B124" s="112">
        <f>+($I$124*$J$124*K124)/1000</f>
        <v>0</v>
      </c>
      <c r="C124" s="112">
        <f t="shared" ref="C124:E124" si="61">+($I$124*$J$124*L124)/1000</f>
        <v>0</v>
      </c>
      <c r="D124" s="112">
        <f t="shared" si="61"/>
        <v>0</v>
      </c>
      <c r="E124" s="112">
        <f t="shared" si="61"/>
        <v>0</v>
      </c>
      <c r="F124" s="113"/>
      <c r="G124" s="42"/>
      <c r="H124" s="111" t="s">
        <v>111</v>
      </c>
      <c r="I124" s="113"/>
      <c r="J124" s="113"/>
      <c r="K124" s="113"/>
      <c r="L124" s="113"/>
      <c r="M124" s="113"/>
      <c r="N124" s="113"/>
    </row>
    <row r="125" spans="1:14" ht="30" customHeight="1" thickBot="1" x14ac:dyDescent="0.3">
      <c r="A125" s="111" t="s">
        <v>148</v>
      </c>
      <c r="B125" s="112">
        <f>+($I$125*$J$125*K125)/1000</f>
        <v>0</v>
      </c>
      <c r="C125" s="112">
        <f t="shared" ref="C125:E125" si="62">+($I$125*$J$125*L125)/1000</f>
        <v>0</v>
      </c>
      <c r="D125" s="112">
        <f t="shared" si="62"/>
        <v>0</v>
      </c>
      <c r="E125" s="112">
        <f t="shared" si="62"/>
        <v>0</v>
      </c>
      <c r="F125" s="113"/>
      <c r="G125" s="42"/>
      <c r="H125" s="111" t="s">
        <v>148</v>
      </c>
      <c r="I125" s="113"/>
      <c r="J125" s="113"/>
      <c r="K125" s="113"/>
      <c r="L125" s="113"/>
      <c r="M125" s="113"/>
      <c r="N125" s="113"/>
    </row>
    <row r="126" spans="1:14" ht="30" customHeight="1" thickBot="1" x14ac:dyDescent="0.3">
      <c r="A126" s="111" t="s">
        <v>113</v>
      </c>
      <c r="B126" s="112">
        <f>+($I$126*$J$126*K126)/1000</f>
        <v>0</v>
      </c>
      <c r="C126" s="112">
        <f t="shared" ref="C126:E126" si="63">+($I$126*$J$126*L126)/1000</f>
        <v>0</v>
      </c>
      <c r="D126" s="112">
        <f t="shared" si="63"/>
        <v>0</v>
      </c>
      <c r="E126" s="112">
        <f t="shared" si="63"/>
        <v>0</v>
      </c>
      <c r="F126" s="113"/>
      <c r="G126" s="42"/>
      <c r="H126" s="111" t="s">
        <v>113</v>
      </c>
      <c r="I126" s="113"/>
      <c r="J126" s="113"/>
      <c r="K126" s="113"/>
      <c r="L126" s="113"/>
      <c r="M126" s="113"/>
      <c r="N126" s="113"/>
    </row>
    <row r="127" spans="1:14" ht="30" customHeight="1" thickBot="1" x14ac:dyDescent="0.3">
      <c r="A127" s="114" t="s">
        <v>41</v>
      </c>
      <c r="B127" s="112">
        <f>SUM(B119:B126)</f>
        <v>0</v>
      </c>
      <c r="C127" s="112">
        <f>SUM(C119:C126)</f>
        <v>0</v>
      </c>
      <c r="D127" s="112">
        <f>SUM(D119:D126)</f>
        <v>0</v>
      </c>
      <c r="E127" s="112">
        <f>SUM(E119:E126)</f>
        <v>0</v>
      </c>
      <c r="F127" s="113"/>
      <c r="G127" s="42"/>
      <c r="H127" s="42"/>
      <c r="I127" s="42"/>
      <c r="J127" s="42"/>
      <c r="K127" s="42"/>
      <c r="L127" s="42"/>
      <c r="M127" s="42"/>
      <c r="N127" s="42"/>
    </row>
    <row r="128" spans="1:14" ht="30" customHeight="1" x14ac:dyDescent="0.25">
      <c r="A128" s="116"/>
      <c r="B128" s="118"/>
      <c r="C128" s="118"/>
      <c r="D128" s="118"/>
      <c r="E128" s="118"/>
      <c r="F128" s="117"/>
      <c r="G128" s="42"/>
      <c r="H128" s="42"/>
      <c r="I128" s="42"/>
      <c r="J128" s="42"/>
      <c r="K128" s="42"/>
      <c r="L128" s="42"/>
      <c r="M128" s="42"/>
      <c r="N128" s="42"/>
    </row>
    <row r="129" spans="1:14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.75" thickBot="1" x14ac:dyDescent="0.3">
      <c r="A130" s="12" t="s">
        <v>162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1:14" ht="15" customHeight="1" x14ac:dyDescent="0.25">
      <c r="A131" s="225" t="s">
        <v>77</v>
      </c>
      <c r="B131" s="232" t="s">
        <v>19</v>
      </c>
      <c r="C131" s="233"/>
      <c r="D131" s="233"/>
      <c r="E131" s="234"/>
      <c r="F131" s="238" t="s">
        <v>36</v>
      </c>
      <c r="G131" s="42"/>
      <c r="H131" s="225" t="s">
        <v>17</v>
      </c>
      <c r="I131" s="225" t="s">
        <v>11</v>
      </c>
      <c r="J131" s="225" t="s">
        <v>75</v>
      </c>
      <c r="K131" s="232" t="s">
        <v>81</v>
      </c>
      <c r="L131" s="233"/>
      <c r="M131" s="233"/>
      <c r="N131" s="234"/>
    </row>
    <row r="132" spans="1:14" ht="15.75" thickBot="1" x14ac:dyDescent="0.3">
      <c r="A132" s="226"/>
      <c r="B132" s="241" t="s">
        <v>76</v>
      </c>
      <c r="C132" s="229"/>
      <c r="D132" s="229"/>
      <c r="E132" s="230"/>
      <c r="F132" s="239"/>
      <c r="G132" s="42"/>
      <c r="H132" s="226"/>
      <c r="I132" s="226"/>
      <c r="J132" s="226"/>
      <c r="K132" s="235"/>
      <c r="L132" s="236"/>
      <c r="M132" s="236"/>
      <c r="N132" s="237"/>
    </row>
    <row r="133" spans="1:14" ht="34.5" customHeight="1" thickBot="1" x14ac:dyDescent="0.3">
      <c r="A133" s="231"/>
      <c r="B133" s="110" t="s">
        <v>37</v>
      </c>
      <c r="C133" s="110" t="s">
        <v>38</v>
      </c>
      <c r="D133" s="110" t="s">
        <v>39</v>
      </c>
      <c r="E133" s="110" t="s">
        <v>40</v>
      </c>
      <c r="F133" s="240"/>
      <c r="G133" s="42"/>
      <c r="H133" s="231"/>
      <c r="I133" s="231"/>
      <c r="J133" s="231"/>
      <c r="K133" s="110" t="s">
        <v>37</v>
      </c>
      <c r="L133" s="110" t="s">
        <v>38</v>
      </c>
      <c r="M133" s="110" t="s">
        <v>39</v>
      </c>
      <c r="N133" s="110" t="s">
        <v>40</v>
      </c>
    </row>
    <row r="134" spans="1:14" ht="30" customHeight="1" thickBot="1" x14ac:dyDescent="0.3">
      <c r="A134" s="111" t="s">
        <v>106</v>
      </c>
      <c r="B134" s="112">
        <f>+($I$134*$J$134*K134)/1000</f>
        <v>0</v>
      </c>
      <c r="C134" s="112">
        <f t="shared" ref="C134:E134" si="64">+($I$134*$J$134*L134)/1000</f>
        <v>0</v>
      </c>
      <c r="D134" s="112">
        <f t="shared" si="64"/>
        <v>0</v>
      </c>
      <c r="E134" s="112">
        <f t="shared" si="64"/>
        <v>0</v>
      </c>
      <c r="F134" s="113"/>
      <c r="G134" s="42"/>
      <c r="H134" s="111" t="s">
        <v>106</v>
      </c>
      <c r="I134" s="113"/>
      <c r="J134" s="113"/>
      <c r="K134" s="113"/>
      <c r="L134" s="113"/>
      <c r="M134" s="113"/>
      <c r="N134" s="113"/>
    </row>
    <row r="135" spans="1:14" ht="30" customHeight="1" thickBot="1" x14ac:dyDescent="0.3">
      <c r="A135" s="111" t="s">
        <v>107</v>
      </c>
      <c r="B135" s="112">
        <f>+($I$135*$J$135*K135)/1000</f>
        <v>0</v>
      </c>
      <c r="C135" s="112">
        <f t="shared" ref="C135:E135" si="65">+($I$135*$J$135*L135)/1000</f>
        <v>0</v>
      </c>
      <c r="D135" s="112">
        <f t="shared" si="65"/>
        <v>0</v>
      </c>
      <c r="E135" s="112">
        <f t="shared" si="65"/>
        <v>0</v>
      </c>
      <c r="F135" s="113"/>
      <c r="G135" s="42"/>
      <c r="H135" s="111" t="s">
        <v>107</v>
      </c>
      <c r="I135" s="113"/>
      <c r="J135" s="113"/>
      <c r="K135" s="113"/>
      <c r="L135" s="113"/>
      <c r="M135" s="113"/>
      <c r="N135" s="113"/>
    </row>
    <row r="136" spans="1:14" ht="30" customHeight="1" thickBot="1" x14ac:dyDescent="0.3">
      <c r="A136" s="111" t="s">
        <v>108</v>
      </c>
      <c r="B136" s="112">
        <f>+($I$136*$J$136*K136)/1000</f>
        <v>0</v>
      </c>
      <c r="C136" s="112">
        <f t="shared" ref="C136:E136" si="66">+($I$136*$J$136*L136)/1000</f>
        <v>0</v>
      </c>
      <c r="D136" s="112">
        <f t="shared" si="66"/>
        <v>0</v>
      </c>
      <c r="E136" s="112">
        <f t="shared" si="66"/>
        <v>0</v>
      </c>
      <c r="F136" s="113"/>
      <c r="G136" s="42"/>
      <c r="H136" s="111" t="s">
        <v>108</v>
      </c>
      <c r="I136" s="113"/>
      <c r="J136" s="113"/>
      <c r="K136" s="113"/>
      <c r="L136" s="113"/>
      <c r="M136" s="113"/>
      <c r="N136" s="113"/>
    </row>
    <row r="137" spans="1:14" ht="30" customHeight="1" thickBot="1" x14ac:dyDescent="0.3">
      <c r="A137" s="111" t="s">
        <v>109</v>
      </c>
      <c r="B137" s="112">
        <f>+($I$137*$J$137*K137)/1000</f>
        <v>0</v>
      </c>
      <c r="C137" s="112">
        <f t="shared" ref="C137:E137" si="67">+($I$137*$J$137*L137)/1000</f>
        <v>0</v>
      </c>
      <c r="D137" s="112">
        <f t="shared" si="67"/>
        <v>0</v>
      </c>
      <c r="E137" s="112">
        <f t="shared" si="67"/>
        <v>0</v>
      </c>
      <c r="F137" s="113"/>
      <c r="G137" s="42"/>
      <c r="H137" s="111" t="s">
        <v>109</v>
      </c>
      <c r="I137" s="113"/>
      <c r="J137" s="113"/>
      <c r="K137" s="113"/>
      <c r="L137" s="113"/>
      <c r="M137" s="113"/>
      <c r="N137" s="113"/>
    </row>
    <row r="138" spans="1:14" ht="30" customHeight="1" thickBot="1" x14ac:dyDescent="0.3">
      <c r="A138" s="111" t="s">
        <v>110</v>
      </c>
      <c r="B138" s="112">
        <f>+($I$138*$J$138*K138)/1000</f>
        <v>0</v>
      </c>
      <c r="C138" s="112">
        <f t="shared" ref="C138:E138" si="68">+($I$138*$J$138*L138)/1000</f>
        <v>0</v>
      </c>
      <c r="D138" s="112">
        <f t="shared" si="68"/>
        <v>0</v>
      </c>
      <c r="E138" s="112">
        <f t="shared" si="68"/>
        <v>0</v>
      </c>
      <c r="F138" s="113"/>
      <c r="G138" s="42"/>
      <c r="H138" s="111" t="s">
        <v>110</v>
      </c>
      <c r="I138" s="113"/>
      <c r="J138" s="113"/>
      <c r="K138" s="113"/>
      <c r="L138" s="113"/>
      <c r="M138" s="113"/>
      <c r="N138" s="113"/>
    </row>
    <row r="139" spans="1:14" ht="30" customHeight="1" thickBot="1" x14ac:dyDescent="0.3">
      <c r="A139" s="111" t="s">
        <v>111</v>
      </c>
      <c r="B139" s="112">
        <f>+($I$139*$J$139*K139)/1000</f>
        <v>0</v>
      </c>
      <c r="C139" s="112">
        <f t="shared" ref="C139:E139" si="69">+($I$139*$J$139*L139)/1000</f>
        <v>0</v>
      </c>
      <c r="D139" s="112">
        <f t="shared" si="69"/>
        <v>0</v>
      </c>
      <c r="E139" s="112">
        <f t="shared" si="69"/>
        <v>0</v>
      </c>
      <c r="F139" s="113"/>
      <c r="G139" s="42"/>
      <c r="H139" s="111" t="s">
        <v>111</v>
      </c>
      <c r="I139" s="113"/>
      <c r="J139" s="113"/>
      <c r="K139" s="113"/>
      <c r="L139" s="113"/>
      <c r="M139" s="113"/>
      <c r="N139" s="113"/>
    </row>
    <row r="140" spans="1:14" ht="30" customHeight="1" thickBot="1" x14ac:dyDescent="0.3">
      <c r="A140" s="111" t="s">
        <v>148</v>
      </c>
      <c r="B140" s="112">
        <f>+($I$140*$J$140*K140)/1000</f>
        <v>0</v>
      </c>
      <c r="C140" s="112">
        <f t="shared" ref="C140:E140" si="70">+($I$140*$J$140*L140)/1000</f>
        <v>0</v>
      </c>
      <c r="D140" s="112">
        <f t="shared" si="70"/>
        <v>0</v>
      </c>
      <c r="E140" s="112">
        <f t="shared" si="70"/>
        <v>0</v>
      </c>
      <c r="F140" s="113"/>
      <c r="G140" s="42"/>
      <c r="H140" s="111" t="s">
        <v>148</v>
      </c>
      <c r="I140" s="113"/>
      <c r="J140" s="113"/>
      <c r="K140" s="113"/>
      <c r="L140" s="113"/>
      <c r="M140" s="113"/>
      <c r="N140" s="113"/>
    </row>
    <row r="141" spans="1:14" ht="30" customHeight="1" thickBot="1" x14ac:dyDescent="0.3">
      <c r="A141" s="111" t="s">
        <v>113</v>
      </c>
      <c r="B141" s="112">
        <f>+($I$141*$J$141*K141)/1000</f>
        <v>0</v>
      </c>
      <c r="C141" s="112">
        <f t="shared" ref="C141:E141" si="71">+($I$141*$J$141*L141)/1000</f>
        <v>0</v>
      </c>
      <c r="D141" s="112">
        <f t="shared" si="71"/>
        <v>0</v>
      </c>
      <c r="E141" s="112">
        <f t="shared" si="71"/>
        <v>0</v>
      </c>
      <c r="F141" s="113"/>
      <c r="G141" s="42"/>
      <c r="H141" s="111" t="s">
        <v>113</v>
      </c>
      <c r="I141" s="113"/>
      <c r="J141" s="113"/>
      <c r="K141" s="113"/>
      <c r="L141" s="113"/>
      <c r="M141" s="113"/>
      <c r="N141" s="113"/>
    </row>
    <row r="142" spans="1:14" ht="30" customHeight="1" thickBot="1" x14ac:dyDescent="0.3">
      <c r="A142" s="114" t="s">
        <v>41</v>
      </c>
      <c r="B142" s="112">
        <f>SUM(B134:B141)</f>
        <v>0</v>
      </c>
      <c r="C142" s="112">
        <f>SUM(C134:C141)</f>
        <v>0</v>
      </c>
      <c r="D142" s="112">
        <f>SUM(D134:D141)</f>
        <v>0</v>
      </c>
      <c r="E142" s="112">
        <f>SUM(E134:E141)</f>
        <v>0</v>
      </c>
      <c r="F142" s="113"/>
      <c r="G142" s="42"/>
      <c r="H142" s="42"/>
      <c r="I142" s="42"/>
      <c r="J142" s="42"/>
      <c r="K142" s="42"/>
      <c r="L142" s="42"/>
      <c r="M142" s="42"/>
      <c r="N142" s="42"/>
    </row>
    <row r="143" spans="1:14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1:14" ht="15.75" thickBot="1" x14ac:dyDescent="0.3">
      <c r="A144" s="12" t="s">
        <v>156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5" customHeight="1" x14ac:dyDescent="0.25">
      <c r="A145" s="225" t="s">
        <v>77</v>
      </c>
      <c r="B145" s="232" t="s">
        <v>19</v>
      </c>
      <c r="C145" s="233"/>
      <c r="D145" s="233"/>
      <c r="E145" s="234"/>
      <c r="F145" s="238" t="s">
        <v>36</v>
      </c>
      <c r="G145" s="42"/>
      <c r="H145" s="225" t="s">
        <v>17</v>
      </c>
      <c r="I145" s="225" t="s">
        <v>11</v>
      </c>
      <c r="J145" s="225" t="s">
        <v>75</v>
      </c>
      <c r="K145" s="232" t="s">
        <v>81</v>
      </c>
      <c r="L145" s="233"/>
      <c r="M145" s="233"/>
      <c r="N145" s="234"/>
    </row>
    <row r="146" spans="1:14" ht="15.75" thickBot="1" x14ac:dyDescent="0.3">
      <c r="A146" s="226"/>
      <c r="B146" s="241" t="s">
        <v>76</v>
      </c>
      <c r="C146" s="229"/>
      <c r="D146" s="229"/>
      <c r="E146" s="230"/>
      <c r="F146" s="239"/>
      <c r="G146" s="42"/>
      <c r="H146" s="226"/>
      <c r="I146" s="226"/>
      <c r="J146" s="226"/>
      <c r="K146" s="235"/>
      <c r="L146" s="236"/>
      <c r="M146" s="236"/>
      <c r="N146" s="237"/>
    </row>
    <row r="147" spans="1:14" ht="34.5" customHeight="1" thickBot="1" x14ac:dyDescent="0.3">
      <c r="A147" s="231"/>
      <c r="B147" s="110" t="s">
        <v>37</v>
      </c>
      <c r="C147" s="110" t="s">
        <v>38</v>
      </c>
      <c r="D147" s="110" t="s">
        <v>39</v>
      </c>
      <c r="E147" s="110" t="s">
        <v>40</v>
      </c>
      <c r="F147" s="240"/>
      <c r="G147" s="42"/>
      <c r="H147" s="231"/>
      <c r="I147" s="231"/>
      <c r="J147" s="231"/>
      <c r="K147" s="110" t="s">
        <v>37</v>
      </c>
      <c r="L147" s="110" t="s">
        <v>38</v>
      </c>
      <c r="M147" s="110" t="s">
        <v>39</v>
      </c>
      <c r="N147" s="110" t="s">
        <v>40</v>
      </c>
    </row>
    <row r="148" spans="1:14" ht="30" customHeight="1" thickBot="1" x14ac:dyDescent="0.3">
      <c r="A148" s="111" t="s">
        <v>106</v>
      </c>
      <c r="B148" s="112">
        <f>+($I$148*$J$148*K148)/1000</f>
        <v>0</v>
      </c>
      <c r="C148" s="112">
        <f t="shared" ref="C148:E148" si="72">+($I$148*$J$148*L148)/1000</f>
        <v>0</v>
      </c>
      <c r="D148" s="112">
        <f t="shared" si="72"/>
        <v>0</v>
      </c>
      <c r="E148" s="112">
        <f t="shared" si="72"/>
        <v>0</v>
      </c>
      <c r="F148" s="113"/>
      <c r="G148" s="42"/>
      <c r="H148" s="111" t="s">
        <v>106</v>
      </c>
      <c r="I148" s="113"/>
      <c r="J148" s="113"/>
      <c r="K148" s="113"/>
      <c r="L148" s="113"/>
      <c r="M148" s="113"/>
      <c r="N148" s="113"/>
    </row>
    <row r="149" spans="1:14" ht="30" customHeight="1" thickBot="1" x14ac:dyDescent="0.3">
      <c r="A149" s="111" t="s">
        <v>107</v>
      </c>
      <c r="B149" s="112">
        <f>+($I$149*$J$149*K149)/1000</f>
        <v>0</v>
      </c>
      <c r="C149" s="112">
        <f t="shared" ref="C149:E149" si="73">+($I$149*$J$149*L149)/1000</f>
        <v>0</v>
      </c>
      <c r="D149" s="112">
        <f t="shared" si="73"/>
        <v>0</v>
      </c>
      <c r="E149" s="112">
        <f t="shared" si="73"/>
        <v>0</v>
      </c>
      <c r="F149" s="113"/>
      <c r="G149" s="42"/>
      <c r="H149" s="111" t="s">
        <v>107</v>
      </c>
      <c r="I149" s="113"/>
      <c r="J149" s="113"/>
      <c r="K149" s="113"/>
      <c r="L149" s="113"/>
      <c r="M149" s="113"/>
      <c r="N149" s="113"/>
    </row>
    <row r="150" spans="1:14" ht="30" customHeight="1" thickBot="1" x14ac:dyDescent="0.3">
      <c r="A150" s="111" t="s">
        <v>108</v>
      </c>
      <c r="B150" s="112">
        <f>+($I$150*$J$150*K150)/1000</f>
        <v>0</v>
      </c>
      <c r="C150" s="112">
        <f t="shared" ref="C150:E150" si="74">+($I$150*$J$150*L150)/1000</f>
        <v>0</v>
      </c>
      <c r="D150" s="112">
        <f t="shared" si="74"/>
        <v>0</v>
      </c>
      <c r="E150" s="112">
        <f t="shared" si="74"/>
        <v>0</v>
      </c>
      <c r="F150" s="113"/>
      <c r="G150" s="42"/>
      <c r="H150" s="111" t="s">
        <v>108</v>
      </c>
      <c r="I150" s="113"/>
      <c r="J150" s="113"/>
      <c r="K150" s="113"/>
      <c r="L150" s="113"/>
      <c r="M150" s="113"/>
      <c r="N150" s="113"/>
    </row>
    <row r="151" spans="1:14" ht="30" customHeight="1" thickBot="1" x14ac:dyDescent="0.3">
      <c r="A151" s="111" t="s">
        <v>109</v>
      </c>
      <c r="B151" s="112">
        <f>+($I$151*$J$151*K151)/1000</f>
        <v>0</v>
      </c>
      <c r="C151" s="112">
        <f t="shared" ref="C151:E151" si="75">+($I$151*$J$151*L151)/1000</f>
        <v>0</v>
      </c>
      <c r="D151" s="112">
        <f t="shared" si="75"/>
        <v>0</v>
      </c>
      <c r="E151" s="112">
        <f t="shared" si="75"/>
        <v>0</v>
      </c>
      <c r="F151" s="113"/>
      <c r="G151" s="42"/>
      <c r="H151" s="111" t="s">
        <v>109</v>
      </c>
      <c r="I151" s="113"/>
      <c r="J151" s="113"/>
      <c r="K151" s="113"/>
      <c r="L151" s="113"/>
      <c r="M151" s="113"/>
      <c r="N151" s="113"/>
    </row>
    <row r="152" spans="1:14" ht="30" customHeight="1" thickBot="1" x14ac:dyDescent="0.3">
      <c r="A152" s="111" t="s">
        <v>110</v>
      </c>
      <c r="B152" s="112">
        <f>+($I$152*$J$152*K152)/1000</f>
        <v>0</v>
      </c>
      <c r="C152" s="112">
        <f t="shared" ref="C152:E152" si="76">+($I$152*$J$152*L152)/1000</f>
        <v>0</v>
      </c>
      <c r="D152" s="112">
        <f t="shared" si="76"/>
        <v>0</v>
      </c>
      <c r="E152" s="112">
        <f t="shared" si="76"/>
        <v>0</v>
      </c>
      <c r="F152" s="113"/>
      <c r="G152" s="42"/>
      <c r="H152" s="111" t="s">
        <v>110</v>
      </c>
      <c r="I152" s="113"/>
      <c r="J152" s="113"/>
      <c r="K152" s="113"/>
      <c r="L152" s="113"/>
      <c r="M152" s="113"/>
      <c r="N152" s="113"/>
    </row>
    <row r="153" spans="1:14" ht="30" customHeight="1" thickBot="1" x14ac:dyDescent="0.3">
      <c r="A153" s="111" t="s">
        <v>111</v>
      </c>
      <c r="B153" s="112">
        <f>+($I$153*$J$153*K153)/1000</f>
        <v>0</v>
      </c>
      <c r="C153" s="112">
        <f t="shared" ref="C153:E153" si="77">+($I$153*$J$153*L153)/1000</f>
        <v>0</v>
      </c>
      <c r="D153" s="112">
        <f t="shared" si="77"/>
        <v>0</v>
      </c>
      <c r="E153" s="112">
        <f t="shared" si="77"/>
        <v>0</v>
      </c>
      <c r="F153" s="113"/>
      <c r="G153" s="42"/>
      <c r="H153" s="111" t="s">
        <v>111</v>
      </c>
      <c r="I153" s="113"/>
      <c r="J153" s="113"/>
      <c r="K153" s="113"/>
      <c r="L153" s="113"/>
      <c r="M153" s="113"/>
      <c r="N153" s="113"/>
    </row>
    <row r="154" spans="1:14" ht="30" customHeight="1" thickBot="1" x14ac:dyDescent="0.3">
      <c r="A154" s="111" t="s">
        <v>148</v>
      </c>
      <c r="B154" s="112">
        <f>+($I$154*$J$154*K154)/1000</f>
        <v>0</v>
      </c>
      <c r="C154" s="112">
        <f t="shared" ref="C154:E154" si="78">+($I$154*$J$154*L154)/1000</f>
        <v>0</v>
      </c>
      <c r="D154" s="112">
        <f t="shared" si="78"/>
        <v>0</v>
      </c>
      <c r="E154" s="112">
        <f t="shared" si="78"/>
        <v>0</v>
      </c>
      <c r="F154" s="113"/>
      <c r="G154" s="42"/>
      <c r="H154" s="111" t="s">
        <v>148</v>
      </c>
      <c r="I154" s="113"/>
      <c r="J154" s="113"/>
      <c r="K154" s="113"/>
      <c r="L154" s="113"/>
      <c r="M154" s="113"/>
      <c r="N154" s="113"/>
    </row>
    <row r="155" spans="1:14" ht="30" customHeight="1" thickBot="1" x14ac:dyDescent="0.3">
      <c r="A155" s="111" t="s">
        <v>113</v>
      </c>
      <c r="B155" s="112">
        <f>+($I$155*$J$155*K155)/1000</f>
        <v>0</v>
      </c>
      <c r="C155" s="112">
        <f t="shared" ref="C155:E155" si="79">+($I$155*$J$155*L155)/1000</f>
        <v>0</v>
      </c>
      <c r="D155" s="112">
        <f t="shared" si="79"/>
        <v>0</v>
      </c>
      <c r="E155" s="112">
        <f t="shared" si="79"/>
        <v>0</v>
      </c>
      <c r="F155" s="113"/>
      <c r="G155" s="42"/>
      <c r="H155" s="111" t="s">
        <v>113</v>
      </c>
      <c r="I155" s="113"/>
      <c r="J155" s="113"/>
      <c r="K155" s="113"/>
      <c r="L155" s="113"/>
      <c r="M155" s="113"/>
      <c r="N155" s="113"/>
    </row>
    <row r="156" spans="1:14" ht="30" customHeight="1" thickBot="1" x14ac:dyDescent="0.3">
      <c r="A156" s="114" t="s">
        <v>41</v>
      </c>
      <c r="B156" s="112">
        <f>SUM(B148:B155)</f>
        <v>0</v>
      </c>
      <c r="C156" s="112">
        <f>SUM(C148:C155)</f>
        <v>0</v>
      </c>
      <c r="D156" s="112">
        <f>SUM(D148:D155)</f>
        <v>0</v>
      </c>
      <c r="E156" s="112">
        <f>SUM(E148:E155)</f>
        <v>0</v>
      </c>
      <c r="F156" s="113"/>
      <c r="G156" s="42"/>
      <c r="H156" s="42"/>
      <c r="I156" s="42"/>
      <c r="J156" s="42"/>
      <c r="K156" s="42"/>
      <c r="L156" s="42"/>
      <c r="M156" s="42"/>
      <c r="N156" s="42"/>
    </row>
    <row r="157" spans="1:1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14" ht="15.75" thickBot="1" x14ac:dyDescent="0.3">
      <c r="A158" s="12" t="s">
        <v>157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1:14" ht="15" customHeight="1" x14ac:dyDescent="0.25">
      <c r="A159" s="225" t="s">
        <v>77</v>
      </c>
      <c r="B159" s="232" t="s">
        <v>19</v>
      </c>
      <c r="C159" s="233"/>
      <c r="D159" s="233"/>
      <c r="E159" s="234"/>
      <c r="F159" s="238" t="s">
        <v>36</v>
      </c>
      <c r="G159" s="42"/>
      <c r="H159" s="225" t="s">
        <v>17</v>
      </c>
      <c r="I159" s="225" t="s">
        <v>11</v>
      </c>
      <c r="J159" s="225" t="s">
        <v>75</v>
      </c>
      <c r="K159" s="232" t="s">
        <v>81</v>
      </c>
      <c r="L159" s="233"/>
      <c r="M159" s="233"/>
      <c r="N159" s="234"/>
    </row>
    <row r="160" spans="1:14" ht="15.75" thickBot="1" x14ac:dyDescent="0.3">
      <c r="A160" s="226"/>
      <c r="B160" s="241" t="s">
        <v>76</v>
      </c>
      <c r="C160" s="229"/>
      <c r="D160" s="229"/>
      <c r="E160" s="230"/>
      <c r="F160" s="239"/>
      <c r="G160" s="42"/>
      <c r="H160" s="226"/>
      <c r="I160" s="226"/>
      <c r="J160" s="226"/>
      <c r="K160" s="235"/>
      <c r="L160" s="236"/>
      <c r="M160" s="236"/>
      <c r="N160" s="237"/>
    </row>
    <row r="161" spans="1:14" ht="34.5" customHeight="1" thickBot="1" x14ac:dyDescent="0.3">
      <c r="A161" s="231"/>
      <c r="B161" s="110" t="s">
        <v>37</v>
      </c>
      <c r="C161" s="110" t="s">
        <v>38</v>
      </c>
      <c r="D161" s="110" t="s">
        <v>39</v>
      </c>
      <c r="E161" s="110" t="s">
        <v>40</v>
      </c>
      <c r="F161" s="240"/>
      <c r="G161" s="42"/>
      <c r="H161" s="231"/>
      <c r="I161" s="231"/>
      <c r="J161" s="231"/>
      <c r="K161" s="110" t="s">
        <v>37</v>
      </c>
      <c r="L161" s="110" t="s">
        <v>38</v>
      </c>
      <c r="M161" s="110" t="s">
        <v>39</v>
      </c>
      <c r="N161" s="110" t="s">
        <v>40</v>
      </c>
    </row>
    <row r="162" spans="1:14" ht="30" customHeight="1" thickBot="1" x14ac:dyDescent="0.3">
      <c r="A162" s="111" t="s">
        <v>106</v>
      </c>
      <c r="B162" s="112">
        <f>+($I$162*$J$162*K162)/1000</f>
        <v>0</v>
      </c>
      <c r="C162" s="112">
        <f t="shared" ref="C162:E162" si="80">+($I$162*$J$162*L162)/1000</f>
        <v>0</v>
      </c>
      <c r="D162" s="112">
        <f t="shared" si="80"/>
        <v>0</v>
      </c>
      <c r="E162" s="112">
        <f t="shared" si="80"/>
        <v>0</v>
      </c>
      <c r="F162" s="113"/>
      <c r="G162" s="42"/>
      <c r="H162" s="111" t="s">
        <v>106</v>
      </c>
      <c r="I162" s="113"/>
      <c r="J162" s="113"/>
      <c r="K162" s="113"/>
      <c r="L162" s="113"/>
      <c r="M162" s="113"/>
      <c r="N162" s="113"/>
    </row>
    <row r="163" spans="1:14" ht="30" customHeight="1" thickBot="1" x14ac:dyDescent="0.3">
      <c r="A163" s="111" t="s">
        <v>107</v>
      </c>
      <c r="B163" s="112">
        <f>+($I$163*$J$163*K163)/1000</f>
        <v>0</v>
      </c>
      <c r="C163" s="112">
        <f t="shared" ref="C163:E163" si="81">+($I$163*$J$163*L163)/1000</f>
        <v>0</v>
      </c>
      <c r="D163" s="112">
        <f t="shared" si="81"/>
        <v>0</v>
      </c>
      <c r="E163" s="112">
        <f t="shared" si="81"/>
        <v>0</v>
      </c>
      <c r="F163" s="113"/>
      <c r="G163" s="42"/>
      <c r="H163" s="111" t="s">
        <v>107</v>
      </c>
      <c r="I163" s="113"/>
      <c r="J163" s="113"/>
      <c r="K163" s="113"/>
      <c r="L163" s="113"/>
      <c r="M163" s="113"/>
      <c r="N163" s="113"/>
    </row>
    <row r="164" spans="1:14" ht="30" customHeight="1" thickBot="1" x14ac:dyDescent="0.3">
      <c r="A164" s="111" t="s">
        <v>108</v>
      </c>
      <c r="B164" s="112">
        <f>+($I$164*$J$164*K164)/1000</f>
        <v>0</v>
      </c>
      <c r="C164" s="112">
        <f t="shared" ref="C164:E164" si="82">+($I$164*$J$164*L164)/1000</f>
        <v>0</v>
      </c>
      <c r="D164" s="112">
        <f t="shared" si="82"/>
        <v>0</v>
      </c>
      <c r="E164" s="112">
        <f t="shared" si="82"/>
        <v>0</v>
      </c>
      <c r="F164" s="113"/>
      <c r="G164" s="42"/>
      <c r="H164" s="111" t="s">
        <v>108</v>
      </c>
      <c r="I164" s="113"/>
      <c r="J164" s="113"/>
      <c r="K164" s="113"/>
      <c r="L164" s="113"/>
      <c r="M164" s="113"/>
      <c r="N164" s="113"/>
    </row>
    <row r="165" spans="1:14" ht="30" customHeight="1" thickBot="1" x14ac:dyDescent="0.3">
      <c r="A165" s="111" t="s">
        <v>109</v>
      </c>
      <c r="B165" s="112">
        <f>+($I$165*$J$165*K165)/1000</f>
        <v>0</v>
      </c>
      <c r="C165" s="112">
        <f t="shared" ref="C165:E165" si="83">+($I$165*$J$165*L165)/1000</f>
        <v>0</v>
      </c>
      <c r="D165" s="112">
        <f t="shared" si="83"/>
        <v>0</v>
      </c>
      <c r="E165" s="112">
        <f t="shared" si="83"/>
        <v>0</v>
      </c>
      <c r="F165" s="113"/>
      <c r="G165" s="42"/>
      <c r="H165" s="111" t="s">
        <v>109</v>
      </c>
      <c r="I165" s="113"/>
      <c r="J165" s="113"/>
      <c r="K165" s="113"/>
      <c r="L165" s="113"/>
      <c r="M165" s="113"/>
      <c r="N165" s="113"/>
    </row>
    <row r="166" spans="1:14" ht="30" customHeight="1" thickBot="1" x14ac:dyDescent="0.3">
      <c r="A166" s="111" t="s">
        <v>110</v>
      </c>
      <c r="B166" s="112">
        <f>+($I$166*$J$166*K166)/1000</f>
        <v>0</v>
      </c>
      <c r="C166" s="112">
        <f t="shared" ref="C166:E166" si="84">+($I$166*$J$166*L166)/1000</f>
        <v>0</v>
      </c>
      <c r="D166" s="112">
        <f t="shared" si="84"/>
        <v>0</v>
      </c>
      <c r="E166" s="112">
        <f t="shared" si="84"/>
        <v>0</v>
      </c>
      <c r="F166" s="113"/>
      <c r="G166" s="42"/>
      <c r="H166" s="111" t="s">
        <v>110</v>
      </c>
      <c r="I166" s="113"/>
      <c r="J166" s="113"/>
      <c r="K166" s="113"/>
      <c r="L166" s="113"/>
      <c r="M166" s="113"/>
      <c r="N166" s="113"/>
    </row>
    <row r="167" spans="1:14" ht="30" customHeight="1" thickBot="1" x14ac:dyDescent="0.3">
      <c r="A167" s="111" t="s">
        <v>111</v>
      </c>
      <c r="B167" s="112">
        <f>+($I$167*$J$167*K167)/1000</f>
        <v>0</v>
      </c>
      <c r="C167" s="112">
        <f t="shared" ref="C167:E167" si="85">+($I$167*$J$167*L167)/1000</f>
        <v>0</v>
      </c>
      <c r="D167" s="112">
        <f t="shared" si="85"/>
        <v>0</v>
      </c>
      <c r="E167" s="112">
        <f t="shared" si="85"/>
        <v>0</v>
      </c>
      <c r="F167" s="113"/>
      <c r="G167" s="42"/>
      <c r="H167" s="111" t="s">
        <v>111</v>
      </c>
      <c r="I167" s="113"/>
      <c r="J167" s="113"/>
      <c r="K167" s="113"/>
      <c r="L167" s="113"/>
      <c r="M167" s="113"/>
      <c r="N167" s="113"/>
    </row>
    <row r="168" spans="1:14" ht="30" customHeight="1" thickBot="1" x14ac:dyDescent="0.3">
      <c r="A168" s="111" t="s">
        <v>148</v>
      </c>
      <c r="B168" s="112">
        <f>+($I$168*$J$168*K168)/1000</f>
        <v>0</v>
      </c>
      <c r="C168" s="112">
        <f t="shared" ref="C168:E168" si="86">+($I$168*$J$168*L168)/1000</f>
        <v>0</v>
      </c>
      <c r="D168" s="112">
        <f t="shared" si="86"/>
        <v>0</v>
      </c>
      <c r="E168" s="112">
        <f t="shared" si="86"/>
        <v>0</v>
      </c>
      <c r="F168" s="113"/>
      <c r="G168" s="42"/>
      <c r="H168" s="111" t="s">
        <v>148</v>
      </c>
      <c r="I168" s="113"/>
      <c r="J168" s="113"/>
      <c r="K168" s="113"/>
      <c r="L168" s="113"/>
      <c r="M168" s="113"/>
      <c r="N168" s="113"/>
    </row>
    <row r="169" spans="1:14" ht="30" customHeight="1" thickBot="1" x14ac:dyDescent="0.3">
      <c r="A169" s="111" t="s">
        <v>113</v>
      </c>
      <c r="B169" s="112">
        <f>+($I$169*$J$169*K169)/1000</f>
        <v>0</v>
      </c>
      <c r="C169" s="112">
        <f t="shared" ref="C169:E169" si="87">+($I$169*$J$169*L169)/1000</f>
        <v>0</v>
      </c>
      <c r="D169" s="112">
        <f t="shared" si="87"/>
        <v>0</v>
      </c>
      <c r="E169" s="112">
        <f t="shared" si="87"/>
        <v>0</v>
      </c>
      <c r="F169" s="113"/>
      <c r="G169" s="42"/>
      <c r="H169" s="111" t="s">
        <v>113</v>
      </c>
      <c r="I169" s="113"/>
      <c r="J169" s="113"/>
      <c r="K169" s="113"/>
      <c r="L169" s="113"/>
      <c r="M169" s="113"/>
      <c r="N169" s="113"/>
    </row>
    <row r="170" spans="1:14" ht="30" customHeight="1" thickBot="1" x14ac:dyDescent="0.3">
      <c r="A170" s="114" t="s">
        <v>41</v>
      </c>
      <c r="B170" s="112">
        <f>SUM(B162:B169)</f>
        <v>0</v>
      </c>
      <c r="C170" s="112">
        <f>SUM(C162:C169)</f>
        <v>0</v>
      </c>
      <c r="D170" s="112">
        <f>SUM(D162:D169)</f>
        <v>0</v>
      </c>
      <c r="E170" s="112">
        <f>SUM(E162:E169)</f>
        <v>0</v>
      </c>
      <c r="F170" s="113"/>
      <c r="G170" s="42"/>
      <c r="H170" s="42"/>
      <c r="I170" s="42"/>
      <c r="J170" s="42"/>
      <c r="K170" s="42"/>
      <c r="L170" s="42"/>
      <c r="M170" s="42"/>
      <c r="N170" s="42"/>
    </row>
    <row r="171" spans="1:1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1:14" ht="15.75" thickBot="1" x14ac:dyDescent="0.3">
      <c r="A172" s="12" t="s">
        <v>158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1:14" ht="15" customHeight="1" x14ac:dyDescent="0.25">
      <c r="A173" s="225" t="s">
        <v>77</v>
      </c>
      <c r="B173" s="232" t="s">
        <v>19</v>
      </c>
      <c r="C173" s="233"/>
      <c r="D173" s="233"/>
      <c r="E173" s="234"/>
      <c r="F173" s="238" t="s">
        <v>36</v>
      </c>
      <c r="G173" s="42"/>
      <c r="H173" s="225" t="s">
        <v>17</v>
      </c>
      <c r="I173" s="225" t="s">
        <v>11</v>
      </c>
      <c r="J173" s="225" t="s">
        <v>75</v>
      </c>
      <c r="K173" s="232" t="s">
        <v>81</v>
      </c>
      <c r="L173" s="233"/>
      <c r="M173" s="233"/>
      <c r="N173" s="234"/>
    </row>
    <row r="174" spans="1:14" ht="15.75" thickBot="1" x14ac:dyDescent="0.3">
      <c r="A174" s="226"/>
      <c r="B174" s="241" t="s">
        <v>76</v>
      </c>
      <c r="C174" s="229"/>
      <c r="D174" s="229"/>
      <c r="E174" s="230"/>
      <c r="F174" s="239"/>
      <c r="G174" s="42"/>
      <c r="H174" s="226"/>
      <c r="I174" s="226"/>
      <c r="J174" s="226"/>
      <c r="K174" s="235"/>
      <c r="L174" s="236"/>
      <c r="M174" s="236"/>
      <c r="N174" s="237"/>
    </row>
    <row r="175" spans="1:14" ht="34.5" customHeight="1" thickBot="1" x14ac:dyDescent="0.3">
      <c r="A175" s="231"/>
      <c r="B175" s="110" t="s">
        <v>37</v>
      </c>
      <c r="C175" s="110" t="s">
        <v>38</v>
      </c>
      <c r="D175" s="110" t="s">
        <v>39</v>
      </c>
      <c r="E175" s="110" t="s">
        <v>40</v>
      </c>
      <c r="F175" s="240"/>
      <c r="G175" s="42"/>
      <c r="H175" s="231"/>
      <c r="I175" s="231"/>
      <c r="J175" s="231"/>
      <c r="K175" s="110" t="s">
        <v>37</v>
      </c>
      <c r="L175" s="110" t="s">
        <v>38</v>
      </c>
      <c r="M175" s="110" t="s">
        <v>39</v>
      </c>
      <c r="N175" s="110" t="s">
        <v>40</v>
      </c>
    </row>
    <row r="176" spans="1:14" ht="30" customHeight="1" thickBot="1" x14ac:dyDescent="0.3">
      <c r="A176" s="111" t="s">
        <v>106</v>
      </c>
      <c r="B176" s="112">
        <f>+($I$176*$J$176*K176)/1000</f>
        <v>0</v>
      </c>
      <c r="C176" s="112">
        <f t="shared" ref="C176:E176" si="88">+($I$176*$J$176*L176)/1000</f>
        <v>0</v>
      </c>
      <c r="D176" s="112">
        <f t="shared" si="88"/>
        <v>0</v>
      </c>
      <c r="E176" s="112">
        <f t="shared" si="88"/>
        <v>0</v>
      </c>
      <c r="F176" s="113"/>
      <c r="G176" s="42"/>
      <c r="H176" s="111" t="s">
        <v>106</v>
      </c>
      <c r="I176" s="113"/>
      <c r="J176" s="113"/>
      <c r="K176" s="113"/>
      <c r="L176" s="113"/>
      <c r="M176" s="113"/>
      <c r="N176" s="113"/>
    </row>
    <row r="177" spans="1:14" ht="30" customHeight="1" thickBot="1" x14ac:dyDescent="0.3">
      <c r="A177" s="111" t="s">
        <v>107</v>
      </c>
      <c r="B177" s="112">
        <f>+($I$177*$J$177*K177)/1000</f>
        <v>0</v>
      </c>
      <c r="C177" s="112">
        <f t="shared" ref="C177:E177" si="89">+($I$177*$J$177*L177)/1000</f>
        <v>0</v>
      </c>
      <c r="D177" s="112">
        <f t="shared" si="89"/>
        <v>0</v>
      </c>
      <c r="E177" s="112">
        <f t="shared" si="89"/>
        <v>0</v>
      </c>
      <c r="F177" s="113"/>
      <c r="G177" s="42"/>
      <c r="H177" s="111" t="s">
        <v>107</v>
      </c>
      <c r="I177" s="113"/>
      <c r="J177" s="113"/>
      <c r="K177" s="113"/>
      <c r="L177" s="113"/>
      <c r="M177" s="113"/>
      <c r="N177" s="113"/>
    </row>
    <row r="178" spans="1:14" ht="30" customHeight="1" thickBot="1" x14ac:dyDescent="0.3">
      <c r="A178" s="111" t="s">
        <v>108</v>
      </c>
      <c r="B178" s="112">
        <f>+($I$178*$J$178*K178)/1000</f>
        <v>0</v>
      </c>
      <c r="C178" s="112">
        <f t="shared" ref="C178:E178" si="90">+($I$178*$J$178*L178)/1000</f>
        <v>0</v>
      </c>
      <c r="D178" s="112">
        <f t="shared" si="90"/>
        <v>0</v>
      </c>
      <c r="E178" s="112">
        <f t="shared" si="90"/>
        <v>0</v>
      </c>
      <c r="F178" s="113"/>
      <c r="G178" s="42"/>
      <c r="H178" s="111" t="s">
        <v>108</v>
      </c>
      <c r="I178" s="113"/>
      <c r="J178" s="113"/>
      <c r="K178" s="113"/>
      <c r="L178" s="113"/>
      <c r="M178" s="113"/>
      <c r="N178" s="113"/>
    </row>
    <row r="179" spans="1:14" ht="30" customHeight="1" thickBot="1" x14ac:dyDescent="0.3">
      <c r="A179" s="111" t="s">
        <v>109</v>
      </c>
      <c r="B179" s="112">
        <f>+($I$179*$J$179*K179)/1000</f>
        <v>0</v>
      </c>
      <c r="C179" s="112">
        <f t="shared" ref="C179:E179" si="91">+($I$179*$J$179*L179)/1000</f>
        <v>0</v>
      </c>
      <c r="D179" s="112">
        <f t="shared" si="91"/>
        <v>0</v>
      </c>
      <c r="E179" s="112">
        <f t="shared" si="91"/>
        <v>0</v>
      </c>
      <c r="F179" s="113"/>
      <c r="G179" s="42"/>
      <c r="H179" s="111" t="s">
        <v>109</v>
      </c>
      <c r="I179" s="113"/>
      <c r="J179" s="113"/>
      <c r="K179" s="113"/>
      <c r="L179" s="113"/>
      <c r="M179" s="113"/>
      <c r="N179" s="113"/>
    </row>
    <row r="180" spans="1:14" ht="30" customHeight="1" thickBot="1" x14ac:dyDescent="0.3">
      <c r="A180" s="111" t="s">
        <v>110</v>
      </c>
      <c r="B180" s="112">
        <f>+($I$180*$J$180*K180)/1000</f>
        <v>0</v>
      </c>
      <c r="C180" s="112">
        <f t="shared" ref="C180:E180" si="92">+($I$180*$J$180*L180)/1000</f>
        <v>0</v>
      </c>
      <c r="D180" s="112">
        <f t="shared" si="92"/>
        <v>0</v>
      </c>
      <c r="E180" s="112">
        <f t="shared" si="92"/>
        <v>0</v>
      </c>
      <c r="F180" s="113"/>
      <c r="G180" s="42"/>
      <c r="H180" s="111" t="s">
        <v>110</v>
      </c>
      <c r="I180" s="113"/>
      <c r="J180" s="113"/>
      <c r="K180" s="113"/>
      <c r="L180" s="113"/>
      <c r="M180" s="113"/>
      <c r="N180" s="113"/>
    </row>
    <row r="181" spans="1:14" ht="30" customHeight="1" thickBot="1" x14ac:dyDescent="0.3">
      <c r="A181" s="111" t="s">
        <v>111</v>
      </c>
      <c r="B181" s="112">
        <f>+($I$181*$J$181*K181)/1000</f>
        <v>0</v>
      </c>
      <c r="C181" s="112">
        <f t="shared" ref="C181:E181" si="93">+($I$181*$J$181*L181)/1000</f>
        <v>0</v>
      </c>
      <c r="D181" s="112">
        <f t="shared" si="93"/>
        <v>0</v>
      </c>
      <c r="E181" s="112">
        <f t="shared" si="93"/>
        <v>0</v>
      </c>
      <c r="F181" s="113"/>
      <c r="G181" s="42"/>
      <c r="H181" s="111" t="s">
        <v>111</v>
      </c>
      <c r="I181" s="113"/>
      <c r="J181" s="113"/>
      <c r="K181" s="113"/>
      <c r="L181" s="113"/>
      <c r="M181" s="113"/>
      <c r="N181" s="113"/>
    </row>
    <row r="182" spans="1:14" ht="30" customHeight="1" thickBot="1" x14ac:dyDescent="0.3">
      <c r="A182" s="111" t="s">
        <v>148</v>
      </c>
      <c r="B182" s="112">
        <f>+($I$182*$J$182*K182)/1000</f>
        <v>0</v>
      </c>
      <c r="C182" s="112">
        <f t="shared" ref="C182:E182" si="94">+($I$182*$J$182*L182)/1000</f>
        <v>0</v>
      </c>
      <c r="D182" s="112">
        <f t="shared" si="94"/>
        <v>0</v>
      </c>
      <c r="E182" s="112">
        <f t="shared" si="94"/>
        <v>0</v>
      </c>
      <c r="F182" s="113"/>
      <c r="G182" s="42"/>
      <c r="H182" s="111" t="s">
        <v>148</v>
      </c>
      <c r="I182" s="113"/>
      <c r="J182" s="113"/>
      <c r="K182" s="113"/>
      <c r="L182" s="113"/>
      <c r="M182" s="113"/>
      <c r="N182" s="113"/>
    </row>
    <row r="183" spans="1:14" ht="30" customHeight="1" thickBot="1" x14ac:dyDescent="0.3">
      <c r="A183" s="111" t="s">
        <v>113</v>
      </c>
      <c r="B183" s="112">
        <f>+($I$183*$J$183*K183)/1000</f>
        <v>0</v>
      </c>
      <c r="C183" s="112">
        <f t="shared" ref="C183:E183" si="95">+($I$183*$J$183*L183)/1000</f>
        <v>0</v>
      </c>
      <c r="D183" s="112">
        <f t="shared" si="95"/>
        <v>0</v>
      </c>
      <c r="E183" s="112">
        <f t="shared" si="95"/>
        <v>0</v>
      </c>
      <c r="F183" s="113"/>
      <c r="G183" s="42"/>
      <c r="H183" s="111" t="s">
        <v>113</v>
      </c>
      <c r="I183" s="113"/>
      <c r="J183" s="113"/>
      <c r="K183" s="113"/>
      <c r="L183" s="113"/>
      <c r="M183" s="113"/>
      <c r="N183" s="113"/>
    </row>
    <row r="184" spans="1:14" ht="30" customHeight="1" thickBot="1" x14ac:dyDescent="0.3">
      <c r="A184" s="114" t="s">
        <v>41</v>
      </c>
      <c r="B184" s="112">
        <f>SUM(B176:B183)</f>
        <v>0</v>
      </c>
      <c r="C184" s="112">
        <f>SUM(C176:C183)</f>
        <v>0</v>
      </c>
      <c r="D184" s="112">
        <f>SUM(D176:D183)</f>
        <v>0</v>
      </c>
      <c r="E184" s="112">
        <f>SUM(E176:E183)</f>
        <v>0</v>
      </c>
      <c r="F184" s="113"/>
      <c r="G184" s="42"/>
      <c r="H184" s="42"/>
      <c r="I184" s="42"/>
      <c r="J184" s="42"/>
      <c r="K184" s="42"/>
      <c r="L184" s="42"/>
      <c r="M184" s="42"/>
      <c r="N184" s="42"/>
    </row>
    <row r="185" spans="1:1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 ht="15.75" thickBot="1" x14ac:dyDescent="0.3">
      <c r="A186" s="12" t="s">
        <v>159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5" customHeight="1" x14ac:dyDescent="0.25">
      <c r="A187" s="225" t="s">
        <v>77</v>
      </c>
      <c r="B187" s="232" t="s">
        <v>19</v>
      </c>
      <c r="C187" s="233"/>
      <c r="D187" s="233"/>
      <c r="E187" s="234"/>
      <c r="F187" s="238" t="s">
        <v>36</v>
      </c>
      <c r="G187" s="42"/>
      <c r="H187" s="225" t="s">
        <v>17</v>
      </c>
      <c r="I187" s="225" t="s">
        <v>11</v>
      </c>
      <c r="J187" s="225" t="s">
        <v>75</v>
      </c>
      <c r="K187" s="232" t="s">
        <v>81</v>
      </c>
      <c r="L187" s="233"/>
      <c r="M187" s="233"/>
      <c r="N187" s="234"/>
    </row>
    <row r="188" spans="1:14" ht="15.75" thickBot="1" x14ac:dyDescent="0.3">
      <c r="A188" s="226"/>
      <c r="B188" s="241" t="s">
        <v>76</v>
      </c>
      <c r="C188" s="229"/>
      <c r="D188" s="229"/>
      <c r="E188" s="230"/>
      <c r="F188" s="239"/>
      <c r="G188" s="42"/>
      <c r="H188" s="226"/>
      <c r="I188" s="226"/>
      <c r="J188" s="226"/>
      <c r="K188" s="235"/>
      <c r="L188" s="236"/>
      <c r="M188" s="236"/>
      <c r="N188" s="237"/>
    </row>
    <row r="189" spans="1:14" ht="34.5" customHeight="1" thickBot="1" x14ac:dyDescent="0.3">
      <c r="A189" s="231"/>
      <c r="B189" s="110" t="s">
        <v>37</v>
      </c>
      <c r="C189" s="110" t="s">
        <v>38</v>
      </c>
      <c r="D189" s="110" t="s">
        <v>39</v>
      </c>
      <c r="E189" s="110" t="s">
        <v>40</v>
      </c>
      <c r="F189" s="240"/>
      <c r="G189" s="42"/>
      <c r="H189" s="231"/>
      <c r="I189" s="231"/>
      <c r="J189" s="231"/>
      <c r="K189" s="110" t="s">
        <v>37</v>
      </c>
      <c r="L189" s="110" t="s">
        <v>38</v>
      </c>
      <c r="M189" s="110" t="s">
        <v>39</v>
      </c>
      <c r="N189" s="110" t="s">
        <v>40</v>
      </c>
    </row>
    <row r="190" spans="1:14" ht="30" customHeight="1" thickBot="1" x14ac:dyDescent="0.3">
      <c r="A190" s="111" t="s">
        <v>106</v>
      </c>
      <c r="B190" s="112">
        <f>+($I$190*$J$190*K190)/1000</f>
        <v>0</v>
      </c>
      <c r="C190" s="112">
        <f t="shared" ref="C190:E190" si="96">+($I$190*$J$190*L190)/1000</f>
        <v>0</v>
      </c>
      <c r="D190" s="112">
        <f t="shared" si="96"/>
        <v>0</v>
      </c>
      <c r="E190" s="112">
        <f t="shared" si="96"/>
        <v>0</v>
      </c>
      <c r="F190" s="113"/>
      <c r="G190" s="42"/>
      <c r="H190" s="111" t="s">
        <v>106</v>
      </c>
      <c r="I190" s="113"/>
      <c r="J190" s="113"/>
      <c r="K190" s="113"/>
      <c r="L190" s="113"/>
      <c r="M190" s="113"/>
      <c r="N190" s="113"/>
    </row>
    <row r="191" spans="1:14" ht="30" customHeight="1" thickBot="1" x14ac:dyDescent="0.3">
      <c r="A191" s="111" t="s">
        <v>107</v>
      </c>
      <c r="B191" s="112">
        <f>+($I$191*$J$191*K191)/1000</f>
        <v>0</v>
      </c>
      <c r="C191" s="112">
        <f t="shared" ref="C191:E191" si="97">+($I$191*$J$191*L191)/1000</f>
        <v>0</v>
      </c>
      <c r="D191" s="112">
        <f t="shared" si="97"/>
        <v>0</v>
      </c>
      <c r="E191" s="112">
        <f t="shared" si="97"/>
        <v>0</v>
      </c>
      <c r="F191" s="113"/>
      <c r="G191" s="42"/>
      <c r="H191" s="111" t="s">
        <v>107</v>
      </c>
      <c r="I191" s="113"/>
      <c r="J191" s="113"/>
      <c r="K191" s="113"/>
      <c r="L191" s="113"/>
      <c r="M191" s="113"/>
      <c r="N191" s="113"/>
    </row>
    <row r="192" spans="1:14" ht="30" customHeight="1" thickBot="1" x14ac:dyDescent="0.3">
      <c r="A192" s="111" t="s">
        <v>108</v>
      </c>
      <c r="B192" s="112">
        <f>+($I$192*$J$192*K192)/1000</f>
        <v>0</v>
      </c>
      <c r="C192" s="112">
        <f t="shared" ref="C192:E192" si="98">+($I$192*$J$192*L192)/1000</f>
        <v>0</v>
      </c>
      <c r="D192" s="112">
        <f t="shared" si="98"/>
        <v>0</v>
      </c>
      <c r="E192" s="112">
        <f t="shared" si="98"/>
        <v>0</v>
      </c>
      <c r="F192" s="113"/>
      <c r="G192" s="42"/>
      <c r="H192" s="111" t="s">
        <v>108</v>
      </c>
      <c r="I192" s="113"/>
      <c r="J192" s="113"/>
      <c r="K192" s="113"/>
      <c r="L192" s="113"/>
      <c r="M192" s="113"/>
      <c r="N192" s="113"/>
    </row>
    <row r="193" spans="1:14" ht="30" customHeight="1" thickBot="1" x14ac:dyDescent="0.3">
      <c r="A193" s="111" t="s">
        <v>109</v>
      </c>
      <c r="B193" s="112">
        <f>+($I$193*$J$193*K193)/1000</f>
        <v>0</v>
      </c>
      <c r="C193" s="112">
        <f t="shared" ref="C193:E193" si="99">+($I$193*$J$193*L193)/1000</f>
        <v>0</v>
      </c>
      <c r="D193" s="112">
        <f t="shared" si="99"/>
        <v>0</v>
      </c>
      <c r="E193" s="112">
        <f t="shared" si="99"/>
        <v>0</v>
      </c>
      <c r="F193" s="113"/>
      <c r="G193" s="42"/>
      <c r="H193" s="111" t="s">
        <v>109</v>
      </c>
      <c r="I193" s="113"/>
      <c r="J193" s="113"/>
      <c r="K193" s="113"/>
      <c r="L193" s="113"/>
      <c r="M193" s="113"/>
      <c r="N193" s="113"/>
    </row>
    <row r="194" spans="1:14" ht="30" customHeight="1" thickBot="1" x14ac:dyDescent="0.3">
      <c r="A194" s="111" t="s">
        <v>110</v>
      </c>
      <c r="B194" s="112">
        <f>+($I$194*$J$194*K194)/1000</f>
        <v>0</v>
      </c>
      <c r="C194" s="112">
        <f t="shared" ref="C194:E194" si="100">+($I$194*$J$194*L194)/1000</f>
        <v>0</v>
      </c>
      <c r="D194" s="112">
        <f t="shared" si="100"/>
        <v>0</v>
      </c>
      <c r="E194" s="112">
        <f t="shared" si="100"/>
        <v>0</v>
      </c>
      <c r="F194" s="113"/>
      <c r="G194" s="42"/>
      <c r="H194" s="111" t="s">
        <v>110</v>
      </c>
      <c r="I194" s="113"/>
      <c r="J194" s="113"/>
      <c r="K194" s="113"/>
      <c r="L194" s="113"/>
      <c r="M194" s="113"/>
      <c r="N194" s="113"/>
    </row>
    <row r="195" spans="1:14" ht="30" customHeight="1" thickBot="1" x14ac:dyDescent="0.3">
      <c r="A195" s="111" t="s">
        <v>111</v>
      </c>
      <c r="B195" s="112">
        <f>+($I$195*$J$195*K195)/1000</f>
        <v>0</v>
      </c>
      <c r="C195" s="112">
        <f t="shared" ref="C195:E195" si="101">+($I$195*$J$195*L195)/1000</f>
        <v>0</v>
      </c>
      <c r="D195" s="112">
        <f t="shared" si="101"/>
        <v>0</v>
      </c>
      <c r="E195" s="112">
        <f t="shared" si="101"/>
        <v>0</v>
      </c>
      <c r="F195" s="113"/>
      <c r="G195" s="42"/>
      <c r="H195" s="111" t="s">
        <v>111</v>
      </c>
      <c r="I195" s="113"/>
      <c r="J195" s="113"/>
      <c r="K195" s="113"/>
      <c r="L195" s="113"/>
      <c r="M195" s="113"/>
      <c r="N195" s="113"/>
    </row>
    <row r="196" spans="1:14" ht="30" customHeight="1" thickBot="1" x14ac:dyDescent="0.3">
      <c r="A196" s="111" t="s">
        <v>148</v>
      </c>
      <c r="B196" s="112">
        <f>+($I$196*$J$196*K196)/1000</f>
        <v>0</v>
      </c>
      <c r="C196" s="112">
        <f t="shared" ref="C196:E196" si="102">+($I$196*$J$196*L196)/1000</f>
        <v>0</v>
      </c>
      <c r="D196" s="112">
        <f t="shared" si="102"/>
        <v>0</v>
      </c>
      <c r="E196" s="112">
        <f t="shared" si="102"/>
        <v>0</v>
      </c>
      <c r="F196" s="113"/>
      <c r="G196" s="42"/>
      <c r="H196" s="111" t="s">
        <v>148</v>
      </c>
      <c r="I196" s="113"/>
      <c r="J196" s="113"/>
      <c r="K196" s="113"/>
      <c r="L196" s="113"/>
      <c r="M196" s="113"/>
      <c r="N196" s="113"/>
    </row>
    <row r="197" spans="1:14" ht="30" customHeight="1" thickBot="1" x14ac:dyDescent="0.3">
      <c r="A197" s="111" t="s">
        <v>113</v>
      </c>
      <c r="B197" s="112">
        <f>+($I$197*$J$197*K197)/1000</f>
        <v>0</v>
      </c>
      <c r="C197" s="112">
        <f t="shared" ref="C197:E197" si="103">+($I$197*$J$197*L197)/1000</f>
        <v>0</v>
      </c>
      <c r="D197" s="112">
        <f t="shared" si="103"/>
        <v>0</v>
      </c>
      <c r="E197" s="112">
        <f t="shared" si="103"/>
        <v>0</v>
      </c>
      <c r="F197" s="113"/>
      <c r="G197" s="42"/>
      <c r="H197" s="111" t="s">
        <v>113</v>
      </c>
      <c r="I197" s="113"/>
      <c r="J197" s="113"/>
      <c r="K197" s="113"/>
      <c r="L197" s="113"/>
      <c r="M197" s="113"/>
      <c r="N197" s="113"/>
    </row>
    <row r="198" spans="1:14" ht="30" customHeight="1" thickBot="1" x14ac:dyDescent="0.3">
      <c r="A198" s="114" t="s">
        <v>41</v>
      </c>
      <c r="B198" s="112">
        <f>SUM(B190:B197)</f>
        <v>0</v>
      </c>
      <c r="C198" s="112">
        <f>SUM(C190:C197)</f>
        <v>0</v>
      </c>
      <c r="D198" s="112">
        <f>SUM(D190:D197)</f>
        <v>0</v>
      </c>
      <c r="E198" s="112">
        <f>SUM(E190:E197)</f>
        <v>0</v>
      </c>
      <c r="F198" s="113"/>
      <c r="G198" s="42"/>
      <c r="H198" s="42"/>
      <c r="I198" s="42"/>
      <c r="J198" s="42"/>
      <c r="K198" s="42"/>
      <c r="L198" s="42"/>
      <c r="M198" s="42"/>
      <c r="N198" s="42"/>
    </row>
  </sheetData>
  <sheetProtection algorithmName="SHA-512" hashValue="V5NTquI1YyTooVNkxDKqv0oUDLzwfjnTqqxN6MfYCannUJJrPgtYWBd/ZETzfxwkv/lqM6d8tYXeDcH+DtNTKA==" saltValue="dRNuu77vbwlkTI/ncowUEA==" spinCount="100000" sheet="1" objects="1" scenarios="1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2533333333333334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4"/>
  <sheetViews>
    <sheetView showGridLines="0" zoomScaleNormal="100" workbookViewId="0"/>
  </sheetViews>
  <sheetFormatPr defaultRowHeight="15" x14ac:dyDescent="0.25"/>
  <cols>
    <col min="1" max="1" width="21.85546875" style="26" customWidth="1"/>
    <col min="2" max="4" width="13.28515625" style="26" customWidth="1"/>
    <col min="5" max="7" width="5.7109375" style="26" customWidth="1"/>
    <col min="8" max="8" width="43.28515625" style="26" customWidth="1"/>
    <col min="9" max="16384" width="9.140625" style="26"/>
  </cols>
  <sheetData>
    <row r="2" spans="1:8" ht="21" x14ac:dyDescent="0.35">
      <c r="A2" s="140" t="s">
        <v>726</v>
      </c>
      <c r="B2" s="140"/>
      <c r="C2" s="140"/>
      <c r="D2" s="140"/>
      <c r="E2" s="140"/>
      <c r="F2" s="140"/>
      <c r="G2" s="140"/>
      <c r="H2" s="140"/>
    </row>
    <row r="4" spans="1:8" ht="15.75" customHeight="1" x14ac:dyDescent="0.3">
      <c r="A4" s="48" t="s">
        <v>130</v>
      </c>
    </row>
    <row r="5" spans="1:8" ht="27.75" customHeight="1" x14ac:dyDescent="0.25">
      <c r="A5" s="148" t="s">
        <v>728</v>
      </c>
      <c r="B5" s="149"/>
      <c r="C5" s="149"/>
      <c r="D5" s="149"/>
      <c r="E5" s="149"/>
      <c r="F5" s="149"/>
      <c r="G5" s="149"/>
      <c r="H5" s="150"/>
    </row>
    <row r="6" spans="1:8" ht="30.75" customHeight="1" x14ac:dyDescent="0.25">
      <c r="A6" s="43" t="s">
        <v>84</v>
      </c>
      <c r="B6" s="143"/>
      <c r="C6" s="143"/>
      <c r="D6" s="143"/>
      <c r="E6" s="143"/>
      <c r="F6" s="143"/>
      <c r="G6" s="143"/>
      <c r="H6" s="144"/>
    </row>
    <row r="7" spans="1:8" x14ac:dyDescent="0.25">
      <c r="A7" s="44" t="s">
        <v>85</v>
      </c>
      <c r="B7" s="143"/>
      <c r="C7" s="143"/>
      <c r="D7" s="143"/>
      <c r="E7" s="143"/>
      <c r="F7" s="143"/>
      <c r="G7" s="143"/>
      <c r="H7" s="144"/>
    </row>
    <row r="8" spans="1:8" x14ac:dyDescent="0.25">
      <c r="A8" s="44" t="s">
        <v>86</v>
      </c>
      <c r="B8" s="143"/>
      <c r="C8" s="143"/>
      <c r="D8" s="143"/>
      <c r="E8" s="143"/>
      <c r="F8" s="143"/>
      <c r="G8" s="143"/>
      <c r="H8" s="144"/>
    </row>
    <row r="9" spans="1:8" x14ac:dyDescent="0.25">
      <c r="A9" s="44" t="s">
        <v>87</v>
      </c>
      <c r="B9" s="143"/>
      <c r="C9" s="143"/>
      <c r="D9" s="143"/>
      <c r="E9" s="143"/>
      <c r="F9" s="143"/>
      <c r="G9" s="143"/>
      <c r="H9" s="144"/>
    </row>
    <row r="10" spans="1:8" x14ac:dyDescent="0.25">
      <c r="A10" s="44" t="s">
        <v>88</v>
      </c>
      <c r="B10" s="143"/>
      <c r="C10" s="143"/>
      <c r="D10" s="143"/>
      <c r="E10" s="143"/>
      <c r="F10" s="143"/>
      <c r="G10" s="143"/>
      <c r="H10" s="144"/>
    </row>
    <row r="11" spans="1:8" x14ac:dyDescent="0.25">
      <c r="A11" s="44" t="s">
        <v>89</v>
      </c>
      <c r="B11" s="143"/>
      <c r="C11" s="143"/>
      <c r="D11" s="143"/>
      <c r="E11" s="143"/>
      <c r="F11" s="143"/>
      <c r="G11" s="143"/>
      <c r="H11" s="144"/>
    </row>
    <row r="12" spans="1:8" x14ac:dyDescent="0.25">
      <c r="A12" s="45" t="s">
        <v>90</v>
      </c>
      <c r="B12" s="143"/>
      <c r="C12" s="143"/>
      <c r="D12" s="143"/>
      <c r="E12" s="143"/>
      <c r="F12" s="143"/>
      <c r="G12" s="143"/>
      <c r="H12" s="144"/>
    </row>
    <row r="13" spans="1:8" x14ac:dyDescent="0.25">
      <c r="A13" s="45" t="s">
        <v>99</v>
      </c>
      <c r="B13" s="143"/>
      <c r="C13" s="143"/>
      <c r="D13" s="143"/>
      <c r="E13" s="143"/>
      <c r="F13" s="143"/>
      <c r="G13" s="143"/>
      <c r="H13" s="144"/>
    </row>
    <row r="14" spans="1:8" ht="19.5" customHeight="1" x14ac:dyDescent="0.25">
      <c r="A14" s="44" t="s">
        <v>729</v>
      </c>
      <c r="B14" s="143"/>
      <c r="C14" s="143"/>
      <c r="D14" s="143"/>
      <c r="E14" s="143"/>
      <c r="F14" s="143"/>
      <c r="G14" s="143"/>
      <c r="H14" s="144"/>
    </row>
    <row r="15" spans="1:8" ht="15" customHeight="1" x14ac:dyDescent="0.25">
      <c r="A15" s="43" t="s">
        <v>92</v>
      </c>
      <c r="B15" s="143"/>
      <c r="C15" s="143"/>
      <c r="D15" s="143"/>
      <c r="E15" s="143"/>
      <c r="F15" s="143"/>
      <c r="G15" s="143"/>
      <c r="H15" s="144"/>
    </row>
    <row r="16" spans="1:8" ht="27.75" customHeight="1" x14ac:dyDescent="0.25">
      <c r="A16" s="145" t="s">
        <v>124</v>
      </c>
      <c r="B16" s="146"/>
      <c r="C16" s="146"/>
      <c r="D16" s="146"/>
      <c r="E16" s="146"/>
      <c r="F16" s="146"/>
      <c r="G16" s="146"/>
      <c r="H16" s="147"/>
    </row>
    <row r="17" spans="1:8" x14ac:dyDescent="0.25">
      <c r="A17" s="44" t="s">
        <v>94</v>
      </c>
      <c r="B17" s="141"/>
      <c r="C17" s="141"/>
      <c r="D17" s="141"/>
      <c r="E17" s="141"/>
      <c r="F17" s="141"/>
      <c r="G17" s="141"/>
      <c r="H17" s="142"/>
    </row>
    <row r="18" spans="1:8" x14ac:dyDescent="0.25">
      <c r="A18" s="44" t="s">
        <v>95</v>
      </c>
      <c r="B18" s="141"/>
      <c r="C18" s="141"/>
      <c r="D18" s="141"/>
      <c r="E18" s="141"/>
      <c r="F18" s="141"/>
      <c r="G18" s="141"/>
      <c r="H18" s="142"/>
    </row>
    <row r="19" spans="1:8" x14ac:dyDescent="0.25">
      <c r="A19" s="44" t="s">
        <v>87</v>
      </c>
      <c r="B19" s="141"/>
      <c r="C19" s="141"/>
      <c r="D19" s="141"/>
      <c r="E19" s="141"/>
      <c r="F19" s="141"/>
      <c r="G19" s="141"/>
      <c r="H19" s="142"/>
    </row>
    <row r="20" spans="1:8" x14ac:dyDescent="0.25">
      <c r="A20" s="44" t="s">
        <v>91</v>
      </c>
      <c r="B20" s="141"/>
      <c r="C20" s="141"/>
      <c r="D20" s="141"/>
      <c r="E20" s="141"/>
      <c r="F20" s="141"/>
      <c r="G20" s="141"/>
      <c r="H20" s="142"/>
    </row>
    <row r="21" spans="1:8" x14ac:dyDescent="0.25">
      <c r="A21" s="44" t="s">
        <v>82</v>
      </c>
      <c r="B21" s="141"/>
      <c r="C21" s="141"/>
      <c r="D21" s="141"/>
      <c r="E21" s="141"/>
      <c r="F21" s="141"/>
      <c r="G21" s="141"/>
      <c r="H21" s="142"/>
    </row>
    <row r="22" spans="1:8" ht="15" customHeight="1" x14ac:dyDescent="0.25">
      <c r="A22" s="43" t="s">
        <v>96</v>
      </c>
      <c r="B22" s="151"/>
      <c r="C22" s="151"/>
      <c r="D22" s="151"/>
      <c r="E22" s="151"/>
      <c r="F22" s="151"/>
      <c r="G22" s="151"/>
      <c r="H22" s="152"/>
    </row>
    <row r="23" spans="1:8" ht="27.75" customHeight="1" x14ac:dyDescent="0.25">
      <c r="A23" s="163" t="s">
        <v>83</v>
      </c>
      <c r="B23" s="164"/>
      <c r="C23" s="164"/>
      <c r="D23" s="164"/>
      <c r="E23" s="164"/>
      <c r="F23" s="164"/>
      <c r="G23" s="164"/>
      <c r="H23" s="165"/>
    </row>
    <row r="24" spans="1:8" x14ac:dyDescent="0.25">
      <c r="A24" s="44" t="s">
        <v>93</v>
      </c>
      <c r="B24" s="166"/>
      <c r="C24" s="166"/>
      <c r="D24" s="166"/>
      <c r="E24" s="166"/>
      <c r="F24" s="166"/>
      <c r="G24" s="166"/>
      <c r="H24" s="167"/>
    </row>
    <row r="25" spans="1:8" x14ac:dyDescent="0.25">
      <c r="A25" s="44" t="s">
        <v>97</v>
      </c>
      <c r="B25" s="166"/>
      <c r="C25" s="166"/>
      <c r="D25" s="166"/>
      <c r="E25" s="166"/>
      <c r="F25" s="166"/>
      <c r="G25" s="166"/>
      <c r="H25" s="167"/>
    </row>
    <row r="26" spans="1:8" x14ac:dyDescent="0.25">
      <c r="A26" s="121" t="s">
        <v>99</v>
      </c>
      <c r="B26" s="166"/>
      <c r="C26" s="166"/>
      <c r="D26" s="166"/>
      <c r="E26" s="166"/>
      <c r="F26" s="166"/>
      <c r="G26" s="166"/>
      <c r="H26" s="167"/>
    </row>
    <row r="27" spans="1:8" x14ac:dyDescent="0.25">
      <c r="A27" s="44" t="s">
        <v>98</v>
      </c>
      <c r="B27" s="166"/>
      <c r="C27" s="166"/>
      <c r="D27" s="166"/>
      <c r="E27" s="166"/>
      <c r="F27" s="166"/>
      <c r="G27" s="166"/>
      <c r="H27" s="167"/>
    </row>
    <row r="28" spans="1:8" x14ac:dyDescent="0.25">
      <c r="A28" s="158" t="s">
        <v>100</v>
      </c>
      <c r="B28" s="159"/>
      <c r="C28" s="159"/>
      <c r="D28" s="159"/>
      <c r="E28" s="159"/>
      <c r="F28" s="159"/>
      <c r="G28" s="159"/>
      <c r="H28" s="160"/>
    </row>
    <row r="29" spans="1:8" ht="20.25" customHeight="1" x14ac:dyDescent="0.25">
      <c r="A29" s="46" t="s">
        <v>730</v>
      </c>
      <c r="B29" s="161"/>
      <c r="C29" s="161"/>
      <c r="D29" s="161"/>
      <c r="E29" s="161"/>
      <c r="F29" s="161"/>
      <c r="G29" s="161"/>
      <c r="H29" s="162"/>
    </row>
    <row r="30" spans="1:8" ht="20.25" customHeight="1" x14ac:dyDescent="0.25">
      <c r="A30" s="47" t="s">
        <v>101</v>
      </c>
      <c r="B30" s="154"/>
      <c r="C30" s="154"/>
      <c r="D30" s="154"/>
      <c r="E30" s="154"/>
      <c r="F30" s="154"/>
      <c r="G30" s="154"/>
      <c r="H30" s="155"/>
    </row>
    <row r="31" spans="1:8" ht="19.5" customHeight="1" x14ac:dyDescent="0.25">
      <c r="A31" s="47" t="s">
        <v>102</v>
      </c>
      <c r="B31" s="156"/>
      <c r="C31" s="156"/>
      <c r="D31" s="156"/>
      <c r="E31" s="156"/>
      <c r="F31" s="156"/>
      <c r="G31" s="156"/>
      <c r="H31" s="157"/>
    </row>
    <row r="32" spans="1:8" ht="21.75" customHeight="1" x14ac:dyDescent="0.25">
      <c r="A32" s="46" t="s">
        <v>104</v>
      </c>
      <c r="B32" s="154" t="s">
        <v>103</v>
      </c>
      <c r="C32" s="154"/>
      <c r="D32" s="154"/>
      <c r="E32" s="154"/>
      <c r="F32" s="154"/>
      <c r="G32" s="154"/>
      <c r="H32" s="155"/>
    </row>
    <row r="33" spans="1:8" x14ac:dyDescent="0.25">
      <c r="A33" s="42"/>
      <c r="B33" s="42"/>
      <c r="C33" s="42"/>
      <c r="D33" s="42"/>
      <c r="E33" s="42"/>
      <c r="F33" s="42"/>
      <c r="G33" s="42"/>
      <c r="H33" s="42"/>
    </row>
    <row r="34" spans="1:8" x14ac:dyDescent="0.25">
      <c r="A34" s="153" t="s">
        <v>127</v>
      </c>
      <c r="B34" s="153"/>
      <c r="C34" s="153"/>
      <c r="D34" s="153"/>
      <c r="E34" s="153"/>
      <c r="F34" s="153"/>
      <c r="G34" s="153"/>
      <c r="H34" s="153"/>
    </row>
  </sheetData>
  <sheetProtection algorithmName="SHA-512" hashValue="SS7sq67/9bR8TKcvN3WjTUJhXYFFe/HkXCTDEPdfnoIplmif7N9YdQ/wcSKvxSWffc86AtlnDnbjdf43DRX3MQ==" saltValue="FepzcFnVX0NIEgmYZSzgQg==" spinCount="100000" sheet="1" objects="1" scenarios="1"/>
  <mergeCells count="30">
    <mergeCell ref="B9:H9"/>
    <mergeCell ref="B10:H10"/>
    <mergeCell ref="B22:H22"/>
    <mergeCell ref="A34:H34"/>
    <mergeCell ref="B30:H30"/>
    <mergeCell ref="B31:H31"/>
    <mergeCell ref="B32:H32"/>
    <mergeCell ref="A28:H28"/>
    <mergeCell ref="B29:H29"/>
    <mergeCell ref="A23:H23"/>
    <mergeCell ref="B24:H24"/>
    <mergeCell ref="B25:H25"/>
    <mergeCell ref="B26:H26"/>
    <mergeCell ref="B27:H27"/>
    <mergeCell ref="A2:H2"/>
    <mergeCell ref="B18:H18"/>
    <mergeCell ref="B19:H19"/>
    <mergeCell ref="B20:H20"/>
    <mergeCell ref="B21:H21"/>
    <mergeCell ref="B12:H12"/>
    <mergeCell ref="B13:H13"/>
    <mergeCell ref="A16:H16"/>
    <mergeCell ref="B17:H17"/>
    <mergeCell ref="B11:H11"/>
    <mergeCell ref="B14:H14"/>
    <mergeCell ref="B15:H15"/>
    <mergeCell ref="A5:H5"/>
    <mergeCell ref="B6:H6"/>
    <mergeCell ref="B7:H7"/>
    <mergeCell ref="B8:H8"/>
  </mergeCells>
  <pageMargins left="0.7" right="0.67708333333333337" top="1.6979166666666667" bottom="0.75" header="0.3" footer="0.3"/>
  <pageSetup paperSize="8" orientation="portrait" r:id="rId1"/>
  <headerFooter>
    <oddHeader xml:space="preserve">&amp;L&amp;G&amp;C&amp;"-,Negrito"
&amp;24Plano de Alimentação e Caderno de Campo
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ar da Lista">
          <x14:formula1>
            <xm:f>aux!$A$3:$A$280</xm:f>
          </x14:formula1>
          <xm:sqref>B26:H26</xm:sqref>
        </x14:dataValidation>
        <x14:dataValidation type="list" allowBlank="1" showInputMessage="1" showErrorMessage="1" promptTitle="Selecionar da Lista">
          <x14:formula1>
            <xm:f>aux!$E$3:$E$7</xm:f>
          </x14:formula1>
          <xm:sqref>B30:H30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0"/>
  <sheetViews>
    <sheetView workbookViewId="0">
      <selection activeCell="E8" sqref="E8"/>
    </sheetView>
  </sheetViews>
  <sheetFormatPr defaultRowHeight="15" x14ac:dyDescent="0.25"/>
  <cols>
    <col min="1" max="1" width="21.85546875" customWidth="1"/>
  </cols>
  <sheetData>
    <row r="2" spans="1:5" x14ac:dyDescent="0.25">
      <c r="A2" s="119" t="s">
        <v>163</v>
      </c>
      <c r="B2" s="119" t="s">
        <v>164</v>
      </c>
    </row>
    <row r="3" spans="1:5" x14ac:dyDescent="0.25">
      <c r="A3" s="120" t="s">
        <v>165</v>
      </c>
      <c r="B3" s="120" t="s">
        <v>166</v>
      </c>
      <c r="E3" t="s">
        <v>721</v>
      </c>
    </row>
    <row r="4" spans="1:5" x14ac:dyDescent="0.25">
      <c r="A4" s="120" t="s">
        <v>167</v>
      </c>
      <c r="B4" s="120" t="s">
        <v>168</v>
      </c>
      <c r="E4" t="s">
        <v>722</v>
      </c>
    </row>
    <row r="5" spans="1:5" x14ac:dyDescent="0.25">
      <c r="A5" s="120" t="s">
        <v>169</v>
      </c>
      <c r="B5" s="120" t="s">
        <v>170</v>
      </c>
      <c r="E5" t="s">
        <v>723</v>
      </c>
    </row>
    <row r="6" spans="1:5" x14ac:dyDescent="0.25">
      <c r="A6" s="120" t="s">
        <v>171</v>
      </c>
      <c r="B6" s="120" t="s">
        <v>172</v>
      </c>
      <c r="E6" t="s">
        <v>724</v>
      </c>
    </row>
    <row r="7" spans="1:5" ht="30" x14ac:dyDescent="0.25">
      <c r="A7" s="120" t="s">
        <v>173</v>
      </c>
      <c r="B7" s="120" t="s">
        <v>174</v>
      </c>
      <c r="E7" t="s">
        <v>725</v>
      </c>
    </row>
    <row r="8" spans="1:5" x14ac:dyDescent="0.25">
      <c r="A8" s="120" t="s">
        <v>175</v>
      </c>
      <c r="B8" s="120" t="s">
        <v>176</v>
      </c>
    </row>
    <row r="9" spans="1:5" x14ac:dyDescent="0.25">
      <c r="A9" s="120" t="s">
        <v>177</v>
      </c>
      <c r="B9" s="120" t="s">
        <v>178</v>
      </c>
    </row>
    <row r="10" spans="1:5" x14ac:dyDescent="0.25">
      <c r="A10" s="120" t="s">
        <v>179</v>
      </c>
      <c r="B10" s="120" t="s">
        <v>180</v>
      </c>
    </row>
    <row r="11" spans="1:5" x14ac:dyDescent="0.25">
      <c r="A11" s="120" t="s">
        <v>181</v>
      </c>
      <c r="B11" s="120" t="s">
        <v>182</v>
      </c>
    </row>
    <row r="12" spans="1:5" x14ac:dyDescent="0.25">
      <c r="A12" s="120" t="s">
        <v>183</v>
      </c>
      <c r="B12" s="120" t="s">
        <v>184</v>
      </c>
    </row>
    <row r="13" spans="1:5" x14ac:dyDescent="0.25">
      <c r="A13" s="120" t="s">
        <v>185</v>
      </c>
      <c r="B13" s="120" t="s">
        <v>186</v>
      </c>
    </row>
    <row r="14" spans="1:5" x14ac:dyDescent="0.25">
      <c r="A14" s="120" t="s">
        <v>187</v>
      </c>
      <c r="B14" s="120" t="s">
        <v>188</v>
      </c>
    </row>
    <row r="15" spans="1:5" x14ac:dyDescent="0.25">
      <c r="A15" s="120" t="s">
        <v>189</v>
      </c>
      <c r="B15" s="120" t="s">
        <v>190</v>
      </c>
    </row>
    <row r="16" spans="1:5" x14ac:dyDescent="0.25">
      <c r="A16" s="120" t="s">
        <v>191</v>
      </c>
      <c r="B16" s="120" t="s">
        <v>192</v>
      </c>
    </row>
    <row r="17" spans="1:2" x14ac:dyDescent="0.25">
      <c r="A17" s="120" t="s">
        <v>193</v>
      </c>
      <c r="B17" s="120" t="s">
        <v>194</v>
      </c>
    </row>
    <row r="18" spans="1:2" x14ac:dyDescent="0.25">
      <c r="A18" s="120" t="s">
        <v>195</v>
      </c>
      <c r="B18" s="120" t="s">
        <v>196</v>
      </c>
    </row>
    <row r="19" spans="1:2" x14ac:dyDescent="0.25">
      <c r="A19" s="120" t="s">
        <v>197</v>
      </c>
      <c r="B19" s="120" t="s">
        <v>198</v>
      </c>
    </row>
    <row r="20" spans="1:2" x14ac:dyDescent="0.25">
      <c r="A20" s="120" t="s">
        <v>199</v>
      </c>
      <c r="B20" s="120" t="s">
        <v>200</v>
      </c>
    </row>
    <row r="21" spans="1:2" x14ac:dyDescent="0.25">
      <c r="A21" s="120" t="s">
        <v>201</v>
      </c>
      <c r="B21" s="120" t="s">
        <v>202</v>
      </c>
    </row>
    <row r="22" spans="1:2" x14ac:dyDescent="0.25">
      <c r="A22" s="120" t="s">
        <v>203</v>
      </c>
      <c r="B22" s="120" t="s">
        <v>204</v>
      </c>
    </row>
    <row r="23" spans="1:2" x14ac:dyDescent="0.25">
      <c r="A23" s="120" t="s">
        <v>205</v>
      </c>
      <c r="B23" s="120" t="s">
        <v>206</v>
      </c>
    </row>
    <row r="24" spans="1:2" x14ac:dyDescent="0.25">
      <c r="A24" s="120" t="s">
        <v>207</v>
      </c>
      <c r="B24" s="120" t="s">
        <v>208</v>
      </c>
    </row>
    <row r="25" spans="1:2" x14ac:dyDescent="0.25">
      <c r="A25" s="120" t="s">
        <v>209</v>
      </c>
      <c r="B25" s="120" t="s">
        <v>210</v>
      </c>
    </row>
    <row r="26" spans="1:2" x14ac:dyDescent="0.25">
      <c r="A26" s="120" t="s">
        <v>211</v>
      </c>
      <c r="B26" s="120" t="s">
        <v>212</v>
      </c>
    </row>
    <row r="27" spans="1:2" x14ac:dyDescent="0.25">
      <c r="A27" s="120" t="s">
        <v>213</v>
      </c>
      <c r="B27" s="120" t="s">
        <v>214</v>
      </c>
    </row>
    <row r="28" spans="1:2" x14ac:dyDescent="0.25">
      <c r="A28" s="120" t="s">
        <v>215</v>
      </c>
      <c r="B28" s="120" t="s">
        <v>216</v>
      </c>
    </row>
    <row r="29" spans="1:2" x14ac:dyDescent="0.25">
      <c r="A29" s="120" t="s">
        <v>217</v>
      </c>
      <c r="B29" s="120" t="s">
        <v>218</v>
      </c>
    </row>
    <row r="30" spans="1:2" x14ac:dyDescent="0.25">
      <c r="A30" s="120" t="s">
        <v>219</v>
      </c>
      <c r="B30" s="120" t="s">
        <v>220</v>
      </c>
    </row>
    <row r="31" spans="1:2" x14ac:dyDescent="0.25">
      <c r="A31" s="120" t="s">
        <v>221</v>
      </c>
      <c r="B31" s="120" t="s">
        <v>222</v>
      </c>
    </row>
    <row r="32" spans="1:2" x14ac:dyDescent="0.25">
      <c r="A32" s="120" t="s">
        <v>223</v>
      </c>
      <c r="B32" s="120" t="s">
        <v>224</v>
      </c>
    </row>
    <row r="33" spans="1:2" x14ac:dyDescent="0.25">
      <c r="A33" s="120" t="s">
        <v>225</v>
      </c>
      <c r="B33" s="120" t="s">
        <v>226</v>
      </c>
    </row>
    <row r="34" spans="1:2" x14ac:dyDescent="0.25">
      <c r="A34" s="120" t="s">
        <v>227</v>
      </c>
      <c r="B34" s="120" t="s">
        <v>228</v>
      </c>
    </row>
    <row r="35" spans="1:2" x14ac:dyDescent="0.25">
      <c r="A35" s="120" t="s">
        <v>229</v>
      </c>
      <c r="B35" s="120" t="s">
        <v>230</v>
      </c>
    </row>
    <row r="36" spans="1:2" x14ac:dyDescent="0.25">
      <c r="A36" s="120" t="s">
        <v>231</v>
      </c>
      <c r="B36" s="120" t="s">
        <v>232</v>
      </c>
    </row>
    <row r="37" spans="1:2" x14ac:dyDescent="0.25">
      <c r="A37" s="120" t="s">
        <v>233</v>
      </c>
      <c r="B37" s="120" t="s">
        <v>234</v>
      </c>
    </row>
    <row r="38" spans="1:2" x14ac:dyDescent="0.25">
      <c r="A38" s="120" t="s">
        <v>235</v>
      </c>
      <c r="B38" s="120" t="s">
        <v>236</v>
      </c>
    </row>
    <row r="39" spans="1:2" x14ac:dyDescent="0.25">
      <c r="A39" s="120" t="s">
        <v>237</v>
      </c>
      <c r="B39" s="120" t="s">
        <v>238</v>
      </c>
    </row>
    <row r="40" spans="1:2" x14ac:dyDescent="0.25">
      <c r="A40" s="120" t="s">
        <v>239</v>
      </c>
      <c r="B40" s="120" t="s">
        <v>240</v>
      </c>
    </row>
    <row r="41" spans="1:2" x14ac:dyDescent="0.25">
      <c r="A41" s="120" t="s">
        <v>241</v>
      </c>
      <c r="B41" s="120" t="s">
        <v>242</v>
      </c>
    </row>
    <row r="42" spans="1:2" x14ac:dyDescent="0.25">
      <c r="A42" s="120" t="s">
        <v>243</v>
      </c>
      <c r="B42" s="120" t="s">
        <v>244</v>
      </c>
    </row>
    <row r="43" spans="1:2" x14ac:dyDescent="0.25">
      <c r="A43" s="120" t="s">
        <v>245</v>
      </c>
      <c r="B43" s="120" t="s">
        <v>246</v>
      </c>
    </row>
    <row r="44" spans="1:2" x14ac:dyDescent="0.25">
      <c r="A44" s="120" t="s">
        <v>247</v>
      </c>
      <c r="B44" s="120" t="s">
        <v>248</v>
      </c>
    </row>
    <row r="45" spans="1:2" x14ac:dyDescent="0.25">
      <c r="A45" s="120" t="s">
        <v>249</v>
      </c>
      <c r="B45" s="120" t="s">
        <v>250</v>
      </c>
    </row>
    <row r="46" spans="1:2" x14ac:dyDescent="0.25">
      <c r="A46" s="120" t="s">
        <v>251</v>
      </c>
      <c r="B46" s="120" t="s">
        <v>252</v>
      </c>
    </row>
    <row r="47" spans="1:2" x14ac:dyDescent="0.25">
      <c r="A47" s="120" t="s">
        <v>253</v>
      </c>
      <c r="B47" s="120" t="s">
        <v>254</v>
      </c>
    </row>
    <row r="48" spans="1:2" x14ac:dyDescent="0.25">
      <c r="A48" s="120" t="s">
        <v>255</v>
      </c>
      <c r="B48" s="120" t="s">
        <v>256</v>
      </c>
    </row>
    <row r="49" spans="1:2" x14ac:dyDescent="0.25">
      <c r="A49" s="120" t="s">
        <v>257</v>
      </c>
      <c r="B49" s="120" t="s">
        <v>258</v>
      </c>
    </row>
    <row r="50" spans="1:2" x14ac:dyDescent="0.25">
      <c r="A50" s="120" t="s">
        <v>259</v>
      </c>
      <c r="B50" s="120" t="s">
        <v>260</v>
      </c>
    </row>
    <row r="51" spans="1:2" x14ac:dyDescent="0.25">
      <c r="A51" s="120" t="s">
        <v>261</v>
      </c>
      <c r="B51" s="120" t="s">
        <v>262</v>
      </c>
    </row>
    <row r="52" spans="1:2" x14ac:dyDescent="0.25">
      <c r="A52" s="120" t="s">
        <v>263</v>
      </c>
      <c r="B52" s="120" t="s">
        <v>264</v>
      </c>
    </row>
    <row r="53" spans="1:2" x14ac:dyDescent="0.25">
      <c r="A53" s="120" t="s">
        <v>265</v>
      </c>
      <c r="B53" s="120" t="s">
        <v>266</v>
      </c>
    </row>
    <row r="54" spans="1:2" x14ac:dyDescent="0.25">
      <c r="A54" s="120" t="s">
        <v>267</v>
      </c>
      <c r="B54" s="120" t="s">
        <v>268</v>
      </c>
    </row>
    <row r="55" spans="1:2" x14ac:dyDescent="0.25">
      <c r="A55" s="120" t="s">
        <v>269</v>
      </c>
      <c r="B55" s="120" t="s">
        <v>270</v>
      </c>
    </row>
    <row r="56" spans="1:2" x14ac:dyDescent="0.25">
      <c r="A56" s="120" t="s">
        <v>271</v>
      </c>
      <c r="B56" s="120" t="s">
        <v>272</v>
      </c>
    </row>
    <row r="57" spans="1:2" x14ac:dyDescent="0.25">
      <c r="A57" s="120" t="s">
        <v>273</v>
      </c>
      <c r="B57" s="120" t="s">
        <v>274</v>
      </c>
    </row>
    <row r="58" spans="1:2" x14ac:dyDescent="0.25">
      <c r="A58" s="120" t="s">
        <v>275</v>
      </c>
      <c r="B58" s="120" t="s">
        <v>276</v>
      </c>
    </row>
    <row r="59" spans="1:2" x14ac:dyDescent="0.25">
      <c r="A59" s="120" t="s">
        <v>277</v>
      </c>
      <c r="B59" s="120" t="s">
        <v>278</v>
      </c>
    </row>
    <row r="60" spans="1:2" x14ac:dyDescent="0.25">
      <c r="A60" s="120" t="s">
        <v>279</v>
      </c>
      <c r="B60" s="120" t="s">
        <v>280</v>
      </c>
    </row>
    <row r="61" spans="1:2" ht="30" x14ac:dyDescent="0.25">
      <c r="A61" s="120" t="s">
        <v>281</v>
      </c>
      <c r="B61" s="120" t="s">
        <v>282</v>
      </c>
    </row>
    <row r="62" spans="1:2" x14ac:dyDescent="0.25">
      <c r="A62" s="120" t="s">
        <v>283</v>
      </c>
      <c r="B62" s="120" t="s">
        <v>284</v>
      </c>
    </row>
    <row r="63" spans="1:2" x14ac:dyDescent="0.25">
      <c r="A63" s="120" t="s">
        <v>285</v>
      </c>
      <c r="B63" s="120" t="s">
        <v>286</v>
      </c>
    </row>
    <row r="64" spans="1:2" x14ac:dyDescent="0.25">
      <c r="A64" s="120" t="s">
        <v>287</v>
      </c>
      <c r="B64" s="120" t="s">
        <v>288</v>
      </c>
    </row>
    <row r="65" spans="1:2" x14ac:dyDescent="0.25">
      <c r="A65" s="120" t="s">
        <v>289</v>
      </c>
      <c r="B65" s="120" t="s">
        <v>290</v>
      </c>
    </row>
    <row r="66" spans="1:2" x14ac:dyDescent="0.25">
      <c r="A66" s="120" t="s">
        <v>291</v>
      </c>
      <c r="B66" s="120" t="s">
        <v>292</v>
      </c>
    </row>
    <row r="67" spans="1:2" x14ac:dyDescent="0.25">
      <c r="A67" s="120" t="s">
        <v>293</v>
      </c>
      <c r="B67" s="120" t="s">
        <v>294</v>
      </c>
    </row>
    <row r="68" spans="1:2" x14ac:dyDescent="0.25">
      <c r="A68" s="120" t="s">
        <v>295</v>
      </c>
      <c r="B68" s="120" t="s">
        <v>296</v>
      </c>
    </row>
    <row r="69" spans="1:2" x14ac:dyDescent="0.25">
      <c r="A69" s="120" t="s">
        <v>297</v>
      </c>
      <c r="B69" s="120" t="s">
        <v>298</v>
      </c>
    </row>
    <row r="70" spans="1:2" x14ac:dyDescent="0.25">
      <c r="A70" s="120" t="s">
        <v>299</v>
      </c>
      <c r="B70" s="120" t="s">
        <v>300</v>
      </c>
    </row>
    <row r="71" spans="1:2" x14ac:dyDescent="0.25">
      <c r="A71" s="120" t="s">
        <v>301</v>
      </c>
      <c r="B71" s="120" t="s">
        <v>302</v>
      </c>
    </row>
    <row r="72" spans="1:2" x14ac:dyDescent="0.25">
      <c r="A72" s="120" t="s">
        <v>303</v>
      </c>
      <c r="B72" s="120" t="s">
        <v>304</v>
      </c>
    </row>
    <row r="73" spans="1:2" x14ac:dyDescent="0.25">
      <c r="A73" s="120" t="s">
        <v>305</v>
      </c>
      <c r="B73" s="120" t="s">
        <v>306</v>
      </c>
    </row>
    <row r="74" spans="1:2" x14ac:dyDescent="0.25">
      <c r="A74" s="120" t="s">
        <v>307</v>
      </c>
      <c r="B74" s="120" t="s">
        <v>308</v>
      </c>
    </row>
    <row r="75" spans="1:2" x14ac:dyDescent="0.25">
      <c r="A75" s="120" t="s">
        <v>309</v>
      </c>
      <c r="B75" s="120" t="s">
        <v>310</v>
      </c>
    </row>
    <row r="76" spans="1:2" x14ac:dyDescent="0.25">
      <c r="A76" s="120" t="s">
        <v>311</v>
      </c>
      <c r="B76" s="120" t="s">
        <v>312</v>
      </c>
    </row>
    <row r="77" spans="1:2" x14ac:dyDescent="0.25">
      <c r="A77" s="120" t="s">
        <v>313</v>
      </c>
      <c r="B77" s="120" t="s">
        <v>314</v>
      </c>
    </row>
    <row r="78" spans="1:2" x14ac:dyDescent="0.25">
      <c r="A78" s="120" t="s">
        <v>315</v>
      </c>
      <c r="B78" s="120" t="s">
        <v>316</v>
      </c>
    </row>
    <row r="79" spans="1:2" x14ac:dyDescent="0.25">
      <c r="A79" s="120" t="s">
        <v>317</v>
      </c>
      <c r="B79" s="120" t="s">
        <v>318</v>
      </c>
    </row>
    <row r="80" spans="1:2" x14ac:dyDescent="0.25">
      <c r="A80" s="120" t="s">
        <v>319</v>
      </c>
      <c r="B80" s="120" t="s">
        <v>320</v>
      </c>
    </row>
    <row r="81" spans="1:2" x14ac:dyDescent="0.25">
      <c r="A81" s="120" t="s">
        <v>321</v>
      </c>
      <c r="B81" s="120" t="s">
        <v>322</v>
      </c>
    </row>
    <row r="82" spans="1:2" x14ac:dyDescent="0.25">
      <c r="A82" s="120" t="s">
        <v>323</v>
      </c>
      <c r="B82" s="120" t="s">
        <v>324</v>
      </c>
    </row>
    <row r="83" spans="1:2" x14ac:dyDescent="0.25">
      <c r="A83" s="120" t="s">
        <v>325</v>
      </c>
      <c r="B83" s="120" t="s">
        <v>326</v>
      </c>
    </row>
    <row r="84" spans="1:2" x14ac:dyDescent="0.25">
      <c r="A84" s="120" t="s">
        <v>327</v>
      </c>
      <c r="B84" s="120" t="s">
        <v>328</v>
      </c>
    </row>
    <row r="85" spans="1:2" x14ac:dyDescent="0.25">
      <c r="A85" s="120" t="s">
        <v>329</v>
      </c>
      <c r="B85" s="120" t="s">
        <v>330</v>
      </c>
    </row>
    <row r="86" spans="1:2" x14ac:dyDescent="0.25">
      <c r="A86" s="120" t="s">
        <v>331</v>
      </c>
      <c r="B86" s="120" t="s">
        <v>332</v>
      </c>
    </row>
    <row r="87" spans="1:2" x14ac:dyDescent="0.25">
      <c r="A87" s="120" t="s">
        <v>333</v>
      </c>
      <c r="B87" s="120" t="s">
        <v>334</v>
      </c>
    </row>
    <row r="88" spans="1:2" x14ac:dyDescent="0.25">
      <c r="A88" s="120" t="s">
        <v>335</v>
      </c>
      <c r="B88" s="120" t="s">
        <v>336</v>
      </c>
    </row>
    <row r="89" spans="1:2" x14ac:dyDescent="0.25">
      <c r="A89" s="120" t="s">
        <v>337</v>
      </c>
      <c r="B89" s="120" t="s">
        <v>338</v>
      </c>
    </row>
    <row r="90" spans="1:2" x14ac:dyDescent="0.25">
      <c r="A90" s="120" t="s">
        <v>339</v>
      </c>
      <c r="B90" s="120" t="s">
        <v>340</v>
      </c>
    </row>
    <row r="91" spans="1:2" x14ac:dyDescent="0.25">
      <c r="A91" s="120" t="s">
        <v>341</v>
      </c>
      <c r="B91" s="120" t="s">
        <v>342</v>
      </c>
    </row>
    <row r="92" spans="1:2" x14ac:dyDescent="0.25">
      <c r="A92" s="120" t="s">
        <v>343</v>
      </c>
      <c r="B92" s="120" t="s">
        <v>344</v>
      </c>
    </row>
    <row r="93" spans="1:2" x14ac:dyDescent="0.25">
      <c r="A93" s="120" t="s">
        <v>345</v>
      </c>
      <c r="B93" s="120" t="s">
        <v>346</v>
      </c>
    </row>
    <row r="94" spans="1:2" ht="30" x14ac:dyDescent="0.25">
      <c r="A94" s="120" t="s">
        <v>347</v>
      </c>
      <c r="B94" s="120" t="s">
        <v>348</v>
      </c>
    </row>
    <row r="95" spans="1:2" x14ac:dyDescent="0.25">
      <c r="A95" s="120" t="s">
        <v>349</v>
      </c>
      <c r="B95" s="120" t="s">
        <v>350</v>
      </c>
    </row>
    <row r="96" spans="1:2" x14ac:dyDescent="0.25">
      <c r="A96" s="120" t="s">
        <v>351</v>
      </c>
      <c r="B96" s="120" t="s">
        <v>352</v>
      </c>
    </row>
    <row r="97" spans="1:2" ht="30" x14ac:dyDescent="0.25">
      <c r="A97" s="120" t="s">
        <v>353</v>
      </c>
      <c r="B97" s="120" t="s">
        <v>354</v>
      </c>
    </row>
    <row r="98" spans="1:2" x14ac:dyDescent="0.25">
      <c r="A98" s="120" t="s">
        <v>355</v>
      </c>
      <c r="B98" s="120" t="s">
        <v>356</v>
      </c>
    </row>
    <row r="99" spans="1:2" x14ac:dyDescent="0.25">
      <c r="A99" s="120" t="s">
        <v>357</v>
      </c>
      <c r="B99" s="120" t="s">
        <v>358</v>
      </c>
    </row>
    <row r="100" spans="1:2" ht="30" x14ac:dyDescent="0.25">
      <c r="A100" s="120" t="s">
        <v>359</v>
      </c>
      <c r="B100" s="120" t="s">
        <v>360</v>
      </c>
    </row>
    <row r="101" spans="1:2" x14ac:dyDescent="0.25">
      <c r="A101" s="120" t="s">
        <v>361</v>
      </c>
      <c r="B101" s="120" t="s">
        <v>362</v>
      </c>
    </row>
    <row r="102" spans="1:2" x14ac:dyDescent="0.25">
      <c r="A102" s="120" t="s">
        <v>363</v>
      </c>
      <c r="B102" s="120" t="s">
        <v>364</v>
      </c>
    </row>
    <row r="103" spans="1:2" x14ac:dyDescent="0.25">
      <c r="A103" s="120" t="s">
        <v>365</v>
      </c>
      <c r="B103" s="120" t="s">
        <v>366</v>
      </c>
    </row>
    <row r="104" spans="1:2" x14ac:dyDescent="0.25">
      <c r="A104" s="120" t="s">
        <v>367</v>
      </c>
      <c r="B104" s="120" t="s">
        <v>368</v>
      </c>
    </row>
    <row r="105" spans="1:2" x14ac:dyDescent="0.25">
      <c r="A105" s="120" t="s">
        <v>369</v>
      </c>
      <c r="B105" s="120" t="s">
        <v>370</v>
      </c>
    </row>
    <row r="106" spans="1:2" x14ac:dyDescent="0.25">
      <c r="A106" s="120" t="s">
        <v>371</v>
      </c>
      <c r="B106" s="120" t="s">
        <v>372</v>
      </c>
    </row>
    <row r="107" spans="1:2" x14ac:dyDescent="0.25">
      <c r="A107" s="120" t="s">
        <v>373</v>
      </c>
      <c r="B107" s="120" t="s">
        <v>374</v>
      </c>
    </row>
    <row r="108" spans="1:2" x14ac:dyDescent="0.25">
      <c r="A108" s="120" t="s">
        <v>375</v>
      </c>
      <c r="B108" s="120" t="s">
        <v>376</v>
      </c>
    </row>
    <row r="109" spans="1:2" x14ac:dyDescent="0.25">
      <c r="A109" s="120" t="s">
        <v>377</v>
      </c>
      <c r="B109" s="120" t="s">
        <v>378</v>
      </c>
    </row>
    <row r="110" spans="1:2" x14ac:dyDescent="0.25">
      <c r="A110" s="120" t="s">
        <v>379</v>
      </c>
      <c r="B110" s="120" t="s">
        <v>380</v>
      </c>
    </row>
    <row r="111" spans="1:2" x14ac:dyDescent="0.25">
      <c r="A111" s="120" t="s">
        <v>381</v>
      </c>
      <c r="B111" s="120" t="s">
        <v>382</v>
      </c>
    </row>
    <row r="112" spans="1:2" x14ac:dyDescent="0.25">
      <c r="A112" s="120" t="s">
        <v>383</v>
      </c>
      <c r="B112" s="120" t="s">
        <v>384</v>
      </c>
    </row>
    <row r="113" spans="1:2" x14ac:dyDescent="0.25">
      <c r="A113" s="120" t="s">
        <v>385</v>
      </c>
      <c r="B113" s="120" t="s">
        <v>386</v>
      </c>
    </row>
    <row r="114" spans="1:2" x14ac:dyDescent="0.25">
      <c r="A114" s="120" t="s">
        <v>387</v>
      </c>
      <c r="B114" s="120" t="s">
        <v>388</v>
      </c>
    </row>
    <row r="115" spans="1:2" x14ac:dyDescent="0.25">
      <c r="A115" s="120" t="s">
        <v>389</v>
      </c>
      <c r="B115" s="120" t="s">
        <v>390</v>
      </c>
    </row>
    <row r="116" spans="1:2" x14ac:dyDescent="0.25">
      <c r="A116" s="120" t="s">
        <v>391</v>
      </c>
      <c r="B116" s="120" t="s">
        <v>392</v>
      </c>
    </row>
    <row r="117" spans="1:2" x14ac:dyDescent="0.25">
      <c r="A117" s="120" t="s">
        <v>393</v>
      </c>
      <c r="B117" s="120" t="s">
        <v>394</v>
      </c>
    </row>
    <row r="118" spans="1:2" x14ac:dyDescent="0.25">
      <c r="A118" s="120" t="s">
        <v>395</v>
      </c>
      <c r="B118" s="120" t="s">
        <v>396</v>
      </c>
    </row>
    <row r="119" spans="1:2" x14ac:dyDescent="0.25">
      <c r="A119" s="120" t="s">
        <v>397</v>
      </c>
      <c r="B119" s="120" t="s">
        <v>398</v>
      </c>
    </row>
    <row r="120" spans="1:2" x14ac:dyDescent="0.25">
      <c r="A120" s="120" t="s">
        <v>399</v>
      </c>
      <c r="B120" s="120" t="s">
        <v>400</v>
      </c>
    </row>
    <row r="121" spans="1:2" x14ac:dyDescent="0.25">
      <c r="A121" s="120" t="s">
        <v>401</v>
      </c>
      <c r="B121" s="120" t="s">
        <v>402</v>
      </c>
    </row>
    <row r="122" spans="1:2" x14ac:dyDescent="0.25">
      <c r="A122" s="120" t="s">
        <v>403</v>
      </c>
      <c r="B122" s="120" t="s">
        <v>404</v>
      </c>
    </row>
    <row r="123" spans="1:2" x14ac:dyDescent="0.25">
      <c r="A123" s="120" t="s">
        <v>405</v>
      </c>
      <c r="B123" s="120" t="s">
        <v>406</v>
      </c>
    </row>
    <row r="124" spans="1:2" ht="30" x14ac:dyDescent="0.25">
      <c r="A124" s="120" t="s">
        <v>407</v>
      </c>
      <c r="B124" s="120" t="s">
        <v>408</v>
      </c>
    </row>
    <row r="125" spans="1:2" x14ac:dyDescent="0.25">
      <c r="A125" s="120" t="s">
        <v>409</v>
      </c>
      <c r="B125" s="120" t="s">
        <v>410</v>
      </c>
    </row>
    <row r="126" spans="1:2" x14ac:dyDescent="0.25">
      <c r="A126" s="120" t="s">
        <v>411</v>
      </c>
      <c r="B126" s="120" t="s">
        <v>412</v>
      </c>
    </row>
    <row r="127" spans="1:2" x14ac:dyDescent="0.25">
      <c r="A127" s="120" t="s">
        <v>413</v>
      </c>
      <c r="B127" s="120" t="s">
        <v>414</v>
      </c>
    </row>
    <row r="128" spans="1:2" x14ac:dyDescent="0.25">
      <c r="A128" s="120" t="s">
        <v>415</v>
      </c>
      <c r="B128" s="120" t="s">
        <v>416</v>
      </c>
    </row>
    <row r="129" spans="1:2" x14ac:dyDescent="0.25">
      <c r="A129" s="120" t="s">
        <v>417</v>
      </c>
      <c r="B129" s="120" t="s">
        <v>418</v>
      </c>
    </row>
    <row r="130" spans="1:2" x14ac:dyDescent="0.25">
      <c r="A130" s="120" t="s">
        <v>419</v>
      </c>
      <c r="B130" s="120" t="s">
        <v>420</v>
      </c>
    </row>
    <row r="131" spans="1:2" x14ac:dyDescent="0.25">
      <c r="A131" s="120" t="s">
        <v>421</v>
      </c>
      <c r="B131" s="120" t="s">
        <v>422</v>
      </c>
    </row>
    <row r="132" spans="1:2" x14ac:dyDescent="0.25">
      <c r="A132" s="120" t="s">
        <v>423</v>
      </c>
      <c r="B132" s="120" t="s">
        <v>424</v>
      </c>
    </row>
    <row r="133" spans="1:2" x14ac:dyDescent="0.25">
      <c r="A133" s="120" t="s">
        <v>425</v>
      </c>
      <c r="B133" s="120" t="s">
        <v>426</v>
      </c>
    </row>
    <row r="134" spans="1:2" x14ac:dyDescent="0.25">
      <c r="A134" s="120" t="s">
        <v>427</v>
      </c>
      <c r="B134" s="120" t="s">
        <v>428</v>
      </c>
    </row>
    <row r="135" spans="1:2" x14ac:dyDescent="0.25">
      <c r="A135" s="120" t="s">
        <v>429</v>
      </c>
      <c r="B135" s="120" t="s">
        <v>430</v>
      </c>
    </row>
    <row r="136" spans="1:2" x14ac:dyDescent="0.25">
      <c r="A136" s="120" t="s">
        <v>431</v>
      </c>
      <c r="B136" s="120" t="s">
        <v>432</v>
      </c>
    </row>
    <row r="137" spans="1:2" x14ac:dyDescent="0.25">
      <c r="A137" s="120" t="s">
        <v>433</v>
      </c>
      <c r="B137" s="120" t="s">
        <v>434</v>
      </c>
    </row>
    <row r="138" spans="1:2" x14ac:dyDescent="0.25">
      <c r="A138" s="120" t="s">
        <v>435</v>
      </c>
      <c r="B138" s="120" t="s">
        <v>436</v>
      </c>
    </row>
    <row r="139" spans="1:2" x14ac:dyDescent="0.25">
      <c r="A139" s="120" t="s">
        <v>437</v>
      </c>
      <c r="B139" s="120" t="s">
        <v>438</v>
      </c>
    </row>
    <row r="140" spans="1:2" x14ac:dyDescent="0.25">
      <c r="A140" s="120" t="s">
        <v>439</v>
      </c>
      <c r="B140" s="120" t="s">
        <v>440</v>
      </c>
    </row>
    <row r="141" spans="1:2" x14ac:dyDescent="0.25">
      <c r="A141" s="120" t="s">
        <v>441</v>
      </c>
      <c r="B141" s="120" t="s">
        <v>442</v>
      </c>
    </row>
    <row r="142" spans="1:2" x14ac:dyDescent="0.25">
      <c r="A142" s="120" t="s">
        <v>443</v>
      </c>
      <c r="B142" s="120" t="s">
        <v>444</v>
      </c>
    </row>
    <row r="143" spans="1:2" x14ac:dyDescent="0.25">
      <c r="A143" s="120" t="s">
        <v>445</v>
      </c>
      <c r="B143" s="120" t="s">
        <v>446</v>
      </c>
    </row>
    <row r="144" spans="1:2" x14ac:dyDescent="0.25">
      <c r="A144" s="120" t="s">
        <v>447</v>
      </c>
      <c r="B144" s="120" t="s">
        <v>448</v>
      </c>
    </row>
    <row r="145" spans="1:2" x14ac:dyDescent="0.25">
      <c r="A145" s="120" t="s">
        <v>449</v>
      </c>
      <c r="B145" s="120" t="s">
        <v>450</v>
      </c>
    </row>
    <row r="146" spans="1:2" x14ac:dyDescent="0.25">
      <c r="A146" s="120" t="s">
        <v>451</v>
      </c>
      <c r="B146" s="120" t="s">
        <v>452</v>
      </c>
    </row>
    <row r="147" spans="1:2" x14ac:dyDescent="0.25">
      <c r="A147" s="120" t="s">
        <v>453</v>
      </c>
      <c r="B147" s="120" t="s">
        <v>454</v>
      </c>
    </row>
    <row r="148" spans="1:2" x14ac:dyDescent="0.25">
      <c r="A148" s="120" t="s">
        <v>455</v>
      </c>
      <c r="B148" s="120" t="s">
        <v>456</v>
      </c>
    </row>
    <row r="149" spans="1:2" x14ac:dyDescent="0.25">
      <c r="A149" s="120" t="s">
        <v>457</v>
      </c>
      <c r="B149" s="120" t="s">
        <v>458</v>
      </c>
    </row>
    <row r="150" spans="1:2" x14ac:dyDescent="0.25">
      <c r="A150" s="120" t="s">
        <v>459</v>
      </c>
      <c r="B150" s="120" t="s">
        <v>460</v>
      </c>
    </row>
    <row r="151" spans="1:2" x14ac:dyDescent="0.25">
      <c r="A151" s="120" t="s">
        <v>461</v>
      </c>
      <c r="B151" s="120" t="s">
        <v>462</v>
      </c>
    </row>
    <row r="152" spans="1:2" x14ac:dyDescent="0.25">
      <c r="A152" s="120" t="s">
        <v>463</v>
      </c>
      <c r="B152" s="120" t="s">
        <v>464</v>
      </c>
    </row>
    <row r="153" spans="1:2" x14ac:dyDescent="0.25">
      <c r="A153" s="120" t="s">
        <v>465</v>
      </c>
      <c r="B153" s="120" t="s">
        <v>466</v>
      </c>
    </row>
    <row r="154" spans="1:2" x14ac:dyDescent="0.25">
      <c r="A154" s="120" t="s">
        <v>467</v>
      </c>
      <c r="B154" s="120" t="s">
        <v>468</v>
      </c>
    </row>
    <row r="155" spans="1:2" x14ac:dyDescent="0.25">
      <c r="A155" s="120" t="s">
        <v>469</v>
      </c>
      <c r="B155" s="120" t="s">
        <v>470</v>
      </c>
    </row>
    <row r="156" spans="1:2" x14ac:dyDescent="0.25">
      <c r="A156" s="120" t="s">
        <v>471</v>
      </c>
      <c r="B156" s="120" t="s">
        <v>472</v>
      </c>
    </row>
    <row r="157" spans="1:2" x14ac:dyDescent="0.25">
      <c r="A157" s="120" t="s">
        <v>473</v>
      </c>
      <c r="B157" s="120" t="s">
        <v>474</v>
      </c>
    </row>
    <row r="158" spans="1:2" x14ac:dyDescent="0.25">
      <c r="A158" s="120" t="s">
        <v>475</v>
      </c>
      <c r="B158" s="120" t="s">
        <v>476</v>
      </c>
    </row>
    <row r="159" spans="1:2" x14ac:dyDescent="0.25">
      <c r="A159" s="120" t="s">
        <v>477</v>
      </c>
      <c r="B159" s="120" t="s">
        <v>478</v>
      </c>
    </row>
    <row r="160" spans="1:2" x14ac:dyDescent="0.25">
      <c r="A160" s="120" t="s">
        <v>479</v>
      </c>
      <c r="B160" s="120" t="s">
        <v>480</v>
      </c>
    </row>
    <row r="161" spans="1:2" x14ac:dyDescent="0.25">
      <c r="A161" s="120" t="s">
        <v>481</v>
      </c>
      <c r="B161" s="120" t="s">
        <v>482</v>
      </c>
    </row>
    <row r="162" spans="1:2" x14ac:dyDescent="0.25">
      <c r="A162" s="120" t="s">
        <v>483</v>
      </c>
      <c r="B162" s="120" t="s">
        <v>484</v>
      </c>
    </row>
    <row r="163" spans="1:2" x14ac:dyDescent="0.25">
      <c r="A163" s="120" t="s">
        <v>485</v>
      </c>
      <c r="B163" s="120" t="s">
        <v>486</v>
      </c>
    </row>
    <row r="164" spans="1:2" x14ac:dyDescent="0.25">
      <c r="A164" s="120" t="s">
        <v>487</v>
      </c>
      <c r="B164" s="120" t="s">
        <v>488</v>
      </c>
    </row>
    <row r="165" spans="1:2" x14ac:dyDescent="0.25">
      <c r="A165" s="120" t="s">
        <v>489</v>
      </c>
      <c r="B165" s="120" t="s">
        <v>490</v>
      </c>
    </row>
    <row r="166" spans="1:2" x14ac:dyDescent="0.25">
      <c r="A166" s="120" t="s">
        <v>491</v>
      </c>
      <c r="B166" s="120" t="s">
        <v>492</v>
      </c>
    </row>
    <row r="167" spans="1:2" x14ac:dyDescent="0.25">
      <c r="A167" s="120" t="s">
        <v>493</v>
      </c>
      <c r="B167" s="120" t="s">
        <v>494</v>
      </c>
    </row>
    <row r="168" spans="1:2" x14ac:dyDescent="0.25">
      <c r="A168" s="120" t="s">
        <v>495</v>
      </c>
      <c r="B168" s="120" t="s">
        <v>496</v>
      </c>
    </row>
    <row r="169" spans="1:2" x14ac:dyDescent="0.25">
      <c r="A169" s="120" t="s">
        <v>497</v>
      </c>
      <c r="B169" s="120" t="s">
        <v>498</v>
      </c>
    </row>
    <row r="170" spans="1:2" x14ac:dyDescent="0.25">
      <c r="A170" s="120" t="s">
        <v>499</v>
      </c>
      <c r="B170" s="120" t="s">
        <v>500</v>
      </c>
    </row>
    <row r="171" spans="1:2" x14ac:dyDescent="0.25">
      <c r="A171" s="120" t="s">
        <v>501</v>
      </c>
      <c r="B171" s="120" t="s">
        <v>502</v>
      </c>
    </row>
    <row r="172" spans="1:2" x14ac:dyDescent="0.25">
      <c r="A172" s="120" t="s">
        <v>503</v>
      </c>
      <c r="B172" s="120" t="s">
        <v>504</v>
      </c>
    </row>
    <row r="173" spans="1:2" x14ac:dyDescent="0.25">
      <c r="A173" s="120" t="s">
        <v>505</v>
      </c>
      <c r="B173" s="120" t="s">
        <v>506</v>
      </c>
    </row>
    <row r="174" spans="1:2" x14ac:dyDescent="0.25">
      <c r="A174" s="120" t="s">
        <v>507</v>
      </c>
      <c r="B174" s="120" t="s">
        <v>508</v>
      </c>
    </row>
    <row r="175" spans="1:2" x14ac:dyDescent="0.25">
      <c r="A175" s="120" t="s">
        <v>509</v>
      </c>
      <c r="B175" s="120" t="s">
        <v>510</v>
      </c>
    </row>
    <row r="176" spans="1:2" x14ac:dyDescent="0.25">
      <c r="A176" s="120" t="s">
        <v>511</v>
      </c>
      <c r="B176" s="120" t="s">
        <v>512</v>
      </c>
    </row>
    <row r="177" spans="1:2" ht="30" x14ac:dyDescent="0.25">
      <c r="A177" s="120" t="s">
        <v>513</v>
      </c>
      <c r="B177" s="120" t="s">
        <v>514</v>
      </c>
    </row>
    <row r="178" spans="1:2" x14ac:dyDescent="0.25">
      <c r="A178" s="120" t="s">
        <v>515</v>
      </c>
      <c r="B178" s="120" t="s">
        <v>516</v>
      </c>
    </row>
    <row r="179" spans="1:2" x14ac:dyDescent="0.25">
      <c r="A179" s="120" t="s">
        <v>517</v>
      </c>
      <c r="B179" s="120" t="s">
        <v>518</v>
      </c>
    </row>
    <row r="180" spans="1:2" x14ac:dyDescent="0.25">
      <c r="A180" s="120" t="s">
        <v>519</v>
      </c>
      <c r="B180" s="120" t="s">
        <v>520</v>
      </c>
    </row>
    <row r="181" spans="1:2" x14ac:dyDescent="0.25">
      <c r="A181" s="120" t="s">
        <v>521</v>
      </c>
      <c r="B181" s="120" t="s">
        <v>522</v>
      </c>
    </row>
    <row r="182" spans="1:2" x14ac:dyDescent="0.25">
      <c r="A182" s="120" t="s">
        <v>523</v>
      </c>
      <c r="B182" s="120" t="s">
        <v>524</v>
      </c>
    </row>
    <row r="183" spans="1:2" x14ac:dyDescent="0.25">
      <c r="A183" s="120" t="s">
        <v>525</v>
      </c>
      <c r="B183" s="120" t="s">
        <v>526</v>
      </c>
    </row>
    <row r="184" spans="1:2" x14ac:dyDescent="0.25">
      <c r="A184" s="120" t="s">
        <v>527</v>
      </c>
      <c r="B184" s="120" t="s">
        <v>528</v>
      </c>
    </row>
    <row r="185" spans="1:2" x14ac:dyDescent="0.25">
      <c r="A185" s="120" t="s">
        <v>529</v>
      </c>
      <c r="B185" s="120" t="s">
        <v>530</v>
      </c>
    </row>
    <row r="186" spans="1:2" x14ac:dyDescent="0.25">
      <c r="A186" s="120" t="s">
        <v>531</v>
      </c>
      <c r="B186" s="120" t="s">
        <v>532</v>
      </c>
    </row>
    <row r="187" spans="1:2" x14ac:dyDescent="0.25">
      <c r="A187" s="120" t="s">
        <v>533</v>
      </c>
      <c r="B187" s="120" t="s">
        <v>534</v>
      </c>
    </row>
    <row r="188" spans="1:2" x14ac:dyDescent="0.25">
      <c r="A188" s="120" t="s">
        <v>535</v>
      </c>
      <c r="B188" s="120" t="s">
        <v>536</v>
      </c>
    </row>
    <row r="189" spans="1:2" x14ac:dyDescent="0.25">
      <c r="A189" s="120" t="s">
        <v>537</v>
      </c>
      <c r="B189" s="120" t="s">
        <v>538</v>
      </c>
    </row>
    <row r="190" spans="1:2" x14ac:dyDescent="0.25">
      <c r="A190" s="120" t="s">
        <v>539</v>
      </c>
      <c r="B190" s="120" t="s">
        <v>540</v>
      </c>
    </row>
    <row r="191" spans="1:2" x14ac:dyDescent="0.25">
      <c r="A191" s="120" t="s">
        <v>541</v>
      </c>
      <c r="B191" s="120" t="s">
        <v>542</v>
      </c>
    </row>
    <row r="192" spans="1:2" x14ac:dyDescent="0.25">
      <c r="A192" s="120" t="s">
        <v>543</v>
      </c>
      <c r="B192" s="120" t="s">
        <v>544</v>
      </c>
    </row>
    <row r="193" spans="1:2" x14ac:dyDescent="0.25">
      <c r="A193" s="120" t="s">
        <v>545</v>
      </c>
      <c r="B193" s="120" t="s">
        <v>546</v>
      </c>
    </row>
    <row r="194" spans="1:2" x14ac:dyDescent="0.25">
      <c r="A194" s="120" t="s">
        <v>547</v>
      </c>
      <c r="B194" s="120" t="s">
        <v>548</v>
      </c>
    </row>
    <row r="195" spans="1:2" x14ac:dyDescent="0.25">
      <c r="A195" s="120" t="s">
        <v>549</v>
      </c>
      <c r="B195" s="120" t="s">
        <v>550</v>
      </c>
    </row>
    <row r="196" spans="1:2" x14ac:dyDescent="0.25">
      <c r="A196" s="120" t="s">
        <v>551</v>
      </c>
      <c r="B196" s="120" t="s">
        <v>552</v>
      </c>
    </row>
    <row r="197" spans="1:2" x14ac:dyDescent="0.25">
      <c r="A197" s="120" t="s">
        <v>553</v>
      </c>
      <c r="B197" s="120" t="s">
        <v>554</v>
      </c>
    </row>
    <row r="198" spans="1:2" x14ac:dyDescent="0.25">
      <c r="A198" s="120" t="s">
        <v>555</v>
      </c>
      <c r="B198" s="120" t="s">
        <v>556</v>
      </c>
    </row>
    <row r="199" spans="1:2" x14ac:dyDescent="0.25">
      <c r="A199" s="120" t="s">
        <v>557</v>
      </c>
      <c r="B199" s="120" t="s">
        <v>558</v>
      </c>
    </row>
    <row r="200" spans="1:2" x14ac:dyDescent="0.25">
      <c r="A200" s="120" t="s">
        <v>559</v>
      </c>
      <c r="B200" s="120" t="s">
        <v>560</v>
      </c>
    </row>
    <row r="201" spans="1:2" x14ac:dyDescent="0.25">
      <c r="A201" s="120" t="s">
        <v>561</v>
      </c>
      <c r="B201" s="120" t="s">
        <v>562</v>
      </c>
    </row>
    <row r="202" spans="1:2" x14ac:dyDescent="0.25">
      <c r="A202" s="120" t="s">
        <v>563</v>
      </c>
      <c r="B202" s="120" t="s">
        <v>564</v>
      </c>
    </row>
    <row r="203" spans="1:2" ht="30" x14ac:dyDescent="0.25">
      <c r="A203" s="120" t="s">
        <v>565</v>
      </c>
      <c r="B203" s="120" t="s">
        <v>566</v>
      </c>
    </row>
    <row r="204" spans="1:2" x14ac:dyDescent="0.25">
      <c r="A204" s="120" t="s">
        <v>567</v>
      </c>
      <c r="B204" s="120" t="s">
        <v>568</v>
      </c>
    </row>
    <row r="205" spans="1:2" x14ac:dyDescent="0.25">
      <c r="A205" s="120" t="s">
        <v>569</v>
      </c>
      <c r="B205" s="120" t="s">
        <v>570</v>
      </c>
    </row>
    <row r="206" spans="1:2" x14ac:dyDescent="0.25">
      <c r="A206" s="120" t="s">
        <v>571</v>
      </c>
      <c r="B206" s="120" t="s">
        <v>572</v>
      </c>
    </row>
    <row r="207" spans="1:2" x14ac:dyDescent="0.25">
      <c r="A207" s="120" t="s">
        <v>573</v>
      </c>
      <c r="B207" s="120" t="s">
        <v>574</v>
      </c>
    </row>
    <row r="208" spans="1:2" x14ac:dyDescent="0.25">
      <c r="A208" s="120" t="s">
        <v>575</v>
      </c>
      <c r="B208" s="120" t="s">
        <v>576</v>
      </c>
    </row>
    <row r="209" spans="1:2" ht="30" x14ac:dyDescent="0.25">
      <c r="A209" s="120" t="s">
        <v>577</v>
      </c>
      <c r="B209" s="120" t="s">
        <v>578</v>
      </c>
    </row>
    <row r="210" spans="1:2" x14ac:dyDescent="0.25">
      <c r="A210" s="120" t="s">
        <v>579</v>
      </c>
      <c r="B210" s="120" t="s">
        <v>580</v>
      </c>
    </row>
    <row r="211" spans="1:2" ht="30" x14ac:dyDescent="0.25">
      <c r="A211" s="120" t="s">
        <v>581</v>
      </c>
      <c r="B211" s="120" t="s">
        <v>582</v>
      </c>
    </row>
    <row r="212" spans="1:2" ht="30" x14ac:dyDescent="0.25">
      <c r="A212" s="120" t="s">
        <v>583</v>
      </c>
      <c r="B212" s="120" t="s">
        <v>584</v>
      </c>
    </row>
    <row r="213" spans="1:2" x14ac:dyDescent="0.25">
      <c r="A213" s="120" t="s">
        <v>585</v>
      </c>
      <c r="B213" s="120" t="s">
        <v>586</v>
      </c>
    </row>
    <row r="214" spans="1:2" x14ac:dyDescent="0.25">
      <c r="A214" s="120" t="s">
        <v>587</v>
      </c>
      <c r="B214" s="120" t="s">
        <v>588</v>
      </c>
    </row>
    <row r="215" spans="1:2" x14ac:dyDescent="0.25">
      <c r="A215" s="120" t="s">
        <v>589</v>
      </c>
      <c r="B215" s="120" t="s">
        <v>590</v>
      </c>
    </row>
    <row r="216" spans="1:2" ht="30" x14ac:dyDescent="0.25">
      <c r="A216" s="120" t="s">
        <v>591</v>
      </c>
      <c r="B216" s="120" t="s">
        <v>592</v>
      </c>
    </row>
    <row r="217" spans="1:2" ht="30" x14ac:dyDescent="0.25">
      <c r="A217" s="120" t="s">
        <v>593</v>
      </c>
      <c r="B217" s="120" t="s">
        <v>594</v>
      </c>
    </row>
    <row r="218" spans="1:2" ht="30" x14ac:dyDescent="0.25">
      <c r="A218" s="120" t="s">
        <v>595</v>
      </c>
      <c r="B218" s="120" t="s">
        <v>596</v>
      </c>
    </row>
    <row r="219" spans="1:2" x14ac:dyDescent="0.25">
      <c r="A219" s="120" t="s">
        <v>597</v>
      </c>
      <c r="B219" s="120" t="s">
        <v>598</v>
      </c>
    </row>
    <row r="220" spans="1:2" x14ac:dyDescent="0.25">
      <c r="A220" s="120" t="s">
        <v>599</v>
      </c>
      <c r="B220" s="120" t="s">
        <v>600</v>
      </c>
    </row>
    <row r="221" spans="1:2" x14ac:dyDescent="0.25">
      <c r="A221" s="120" t="s">
        <v>601</v>
      </c>
      <c r="B221" s="120" t="s">
        <v>602</v>
      </c>
    </row>
    <row r="222" spans="1:2" x14ac:dyDescent="0.25">
      <c r="A222" s="120" t="s">
        <v>603</v>
      </c>
      <c r="B222" s="120" t="s">
        <v>604</v>
      </c>
    </row>
    <row r="223" spans="1:2" x14ac:dyDescent="0.25">
      <c r="A223" s="120" t="s">
        <v>605</v>
      </c>
      <c r="B223" s="120" t="s">
        <v>606</v>
      </c>
    </row>
    <row r="224" spans="1:2" x14ac:dyDescent="0.25">
      <c r="A224" s="120" t="s">
        <v>607</v>
      </c>
      <c r="B224" s="120" t="s">
        <v>608</v>
      </c>
    </row>
    <row r="225" spans="1:2" x14ac:dyDescent="0.25">
      <c r="A225" s="120" t="s">
        <v>609</v>
      </c>
      <c r="B225" s="120" t="s">
        <v>610</v>
      </c>
    </row>
    <row r="226" spans="1:2" x14ac:dyDescent="0.25">
      <c r="A226" s="120" t="s">
        <v>611</v>
      </c>
      <c r="B226" s="120" t="s">
        <v>612</v>
      </c>
    </row>
    <row r="227" spans="1:2" x14ac:dyDescent="0.25">
      <c r="A227" s="120" t="s">
        <v>613</v>
      </c>
      <c r="B227" s="120" t="s">
        <v>614</v>
      </c>
    </row>
    <row r="228" spans="1:2" x14ac:dyDescent="0.25">
      <c r="A228" s="120" t="s">
        <v>615</v>
      </c>
      <c r="B228" s="120" t="s">
        <v>616</v>
      </c>
    </row>
    <row r="229" spans="1:2" x14ac:dyDescent="0.25">
      <c r="A229" s="120" t="s">
        <v>617</v>
      </c>
      <c r="B229" s="120" t="s">
        <v>618</v>
      </c>
    </row>
    <row r="230" spans="1:2" x14ac:dyDescent="0.25">
      <c r="A230" s="120" t="s">
        <v>619</v>
      </c>
      <c r="B230" s="120" t="s">
        <v>620</v>
      </c>
    </row>
    <row r="231" spans="1:2" x14ac:dyDescent="0.25">
      <c r="A231" s="120" t="s">
        <v>621</v>
      </c>
      <c r="B231" s="120" t="s">
        <v>622</v>
      </c>
    </row>
    <row r="232" spans="1:2" x14ac:dyDescent="0.25">
      <c r="A232" s="120" t="s">
        <v>623</v>
      </c>
      <c r="B232" s="120" t="s">
        <v>624</v>
      </c>
    </row>
    <row r="233" spans="1:2" ht="30" x14ac:dyDescent="0.25">
      <c r="A233" s="120" t="s">
        <v>625</v>
      </c>
      <c r="B233" s="120" t="s">
        <v>626</v>
      </c>
    </row>
    <row r="234" spans="1:2" x14ac:dyDescent="0.25">
      <c r="A234" s="120" t="s">
        <v>627</v>
      </c>
      <c r="B234" s="120" t="s">
        <v>628</v>
      </c>
    </row>
    <row r="235" spans="1:2" x14ac:dyDescent="0.25">
      <c r="A235" s="120" t="s">
        <v>629</v>
      </c>
      <c r="B235" s="120" t="s">
        <v>630</v>
      </c>
    </row>
    <row r="236" spans="1:2" x14ac:dyDescent="0.25">
      <c r="A236" s="120" t="s">
        <v>631</v>
      </c>
      <c r="B236" s="120" t="s">
        <v>632</v>
      </c>
    </row>
    <row r="237" spans="1:2" x14ac:dyDescent="0.25">
      <c r="A237" s="120" t="s">
        <v>633</v>
      </c>
      <c r="B237" s="120" t="s">
        <v>634</v>
      </c>
    </row>
    <row r="238" spans="1:2" x14ac:dyDescent="0.25">
      <c r="A238" s="120" t="s">
        <v>635</v>
      </c>
      <c r="B238" s="120" t="s">
        <v>636</v>
      </c>
    </row>
    <row r="239" spans="1:2" x14ac:dyDescent="0.25">
      <c r="A239" s="120" t="s">
        <v>637</v>
      </c>
      <c r="B239" s="120" t="s">
        <v>638</v>
      </c>
    </row>
    <row r="240" spans="1:2" x14ac:dyDescent="0.25">
      <c r="A240" s="120" t="s">
        <v>639</v>
      </c>
      <c r="B240" s="120" t="s">
        <v>640</v>
      </c>
    </row>
    <row r="241" spans="1:2" x14ac:dyDescent="0.25">
      <c r="A241" s="120" t="s">
        <v>641</v>
      </c>
      <c r="B241" s="120" t="s">
        <v>642</v>
      </c>
    </row>
    <row r="242" spans="1:2" x14ac:dyDescent="0.25">
      <c r="A242" s="120" t="s">
        <v>643</v>
      </c>
      <c r="B242" s="120" t="s">
        <v>644</v>
      </c>
    </row>
    <row r="243" spans="1:2" x14ac:dyDescent="0.25">
      <c r="A243" s="120" t="s">
        <v>645</v>
      </c>
      <c r="B243" s="120" t="s">
        <v>646</v>
      </c>
    </row>
    <row r="244" spans="1:2" x14ac:dyDescent="0.25">
      <c r="A244" s="120" t="s">
        <v>647</v>
      </c>
      <c r="B244" s="120" t="s">
        <v>648</v>
      </c>
    </row>
    <row r="245" spans="1:2" x14ac:dyDescent="0.25">
      <c r="A245" s="120" t="s">
        <v>649</v>
      </c>
      <c r="B245" s="120" t="s">
        <v>650</v>
      </c>
    </row>
    <row r="246" spans="1:2" x14ac:dyDescent="0.25">
      <c r="A246" s="120" t="s">
        <v>651</v>
      </c>
      <c r="B246" s="120" t="s">
        <v>652</v>
      </c>
    </row>
    <row r="247" spans="1:2" x14ac:dyDescent="0.25">
      <c r="A247" s="120" t="s">
        <v>653</v>
      </c>
      <c r="B247" s="120" t="s">
        <v>654</v>
      </c>
    </row>
    <row r="248" spans="1:2" x14ac:dyDescent="0.25">
      <c r="A248" s="120" t="s">
        <v>655</v>
      </c>
      <c r="B248" s="120" t="s">
        <v>656</v>
      </c>
    </row>
    <row r="249" spans="1:2" x14ac:dyDescent="0.25">
      <c r="A249" s="120" t="s">
        <v>657</v>
      </c>
      <c r="B249" s="120" t="s">
        <v>658</v>
      </c>
    </row>
    <row r="250" spans="1:2" x14ac:dyDescent="0.25">
      <c r="A250" s="120" t="s">
        <v>659</v>
      </c>
      <c r="B250" s="120" t="s">
        <v>660</v>
      </c>
    </row>
    <row r="251" spans="1:2" x14ac:dyDescent="0.25">
      <c r="A251" s="120" t="s">
        <v>661</v>
      </c>
      <c r="B251" s="120" t="s">
        <v>662</v>
      </c>
    </row>
    <row r="252" spans="1:2" x14ac:dyDescent="0.25">
      <c r="A252" s="120" t="s">
        <v>663</v>
      </c>
      <c r="B252" s="120" t="s">
        <v>664</v>
      </c>
    </row>
    <row r="253" spans="1:2" x14ac:dyDescent="0.25">
      <c r="A253" s="120" t="s">
        <v>665</v>
      </c>
      <c r="B253" s="120" t="s">
        <v>666</v>
      </c>
    </row>
    <row r="254" spans="1:2" x14ac:dyDescent="0.25">
      <c r="A254" s="120" t="s">
        <v>667</v>
      </c>
      <c r="B254" s="120" t="s">
        <v>668</v>
      </c>
    </row>
    <row r="255" spans="1:2" x14ac:dyDescent="0.25">
      <c r="A255" s="120" t="s">
        <v>669</v>
      </c>
      <c r="B255" s="120" t="s">
        <v>670</v>
      </c>
    </row>
    <row r="256" spans="1:2" x14ac:dyDescent="0.25">
      <c r="A256" s="120" t="s">
        <v>671</v>
      </c>
      <c r="B256" s="120" t="s">
        <v>672</v>
      </c>
    </row>
    <row r="257" spans="1:2" x14ac:dyDescent="0.25">
      <c r="A257" s="120" t="s">
        <v>673</v>
      </c>
      <c r="B257" s="120" t="s">
        <v>674</v>
      </c>
    </row>
    <row r="258" spans="1:2" x14ac:dyDescent="0.25">
      <c r="A258" s="120" t="s">
        <v>675</v>
      </c>
      <c r="B258" s="120" t="s">
        <v>676</v>
      </c>
    </row>
    <row r="259" spans="1:2" x14ac:dyDescent="0.25">
      <c r="A259" s="120" t="s">
        <v>677</v>
      </c>
      <c r="B259" s="120" t="s">
        <v>678</v>
      </c>
    </row>
    <row r="260" spans="1:2" x14ac:dyDescent="0.25">
      <c r="A260" s="120" t="s">
        <v>679</v>
      </c>
      <c r="B260" s="120" t="s">
        <v>680</v>
      </c>
    </row>
    <row r="261" spans="1:2" x14ac:dyDescent="0.25">
      <c r="A261" s="120" t="s">
        <v>681</v>
      </c>
      <c r="B261" s="120" t="s">
        <v>682</v>
      </c>
    </row>
    <row r="262" spans="1:2" x14ac:dyDescent="0.25">
      <c r="A262" s="120" t="s">
        <v>683</v>
      </c>
      <c r="B262" s="120" t="s">
        <v>684</v>
      </c>
    </row>
    <row r="263" spans="1:2" ht="30" x14ac:dyDescent="0.25">
      <c r="A263" s="120" t="s">
        <v>685</v>
      </c>
      <c r="B263" s="120" t="s">
        <v>686</v>
      </c>
    </row>
    <row r="264" spans="1:2" ht="30" x14ac:dyDescent="0.25">
      <c r="A264" s="120" t="s">
        <v>687</v>
      </c>
      <c r="B264" s="120" t="s">
        <v>688</v>
      </c>
    </row>
    <row r="265" spans="1:2" ht="30" x14ac:dyDescent="0.25">
      <c r="A265" s="120" t="s">
        <v>689</v>
      </c>
      <c r="B265" s="120" t="s">
        <v>690</v>
      </c>
    </row>
    <row r="266" spans="1:2" ht="30" x14ac:dyDescent="0.25">
      <c r="A266" s="120" t="s">
        <v>691</v>
      </c>
      <c r="B266" s="120" t="s">
        <v>692</v>
      </c>
    </row>
    <row r="267" spans="1:2" x14ac:dyDescent="0.25">
      <c r="A267" s="120" t="s">
        <v>693</v>
      </c>
      <c r="B267" s="120" t="s">
        <v>694</v>
      </c>
    </row>
    <row r="268" spans="1:2" x14ac:dyDescent="0.25">
      <c r="A268" s="120" t="s">
        <v>695</v>
      </c>
      <c r="B268" s="120" t="s">
        <v>696</v>
      </c>
    </row>
    <row r="269" spans="1:2" ht="30" x14ac:dyDescent="0.25">
      <c r="A269" s="120" t="s">
        <v>697</v>
      </c>
      <c r="B269" s="120" t="s">
        <v>698</v>
      </c>
    </row>
    <row r="270" spans="1:2" ht="30" x14ac:dyDescent="0.25">
      <c r="A270" s="120" t="s">
        <v>699</v>
      </c>
      <c r="B270" s="120" t="s">
        <v>700</v>
      </c>
    </row>
    <row r="271" spans="1:2" x14ac:dyDescent="0.25">
      <c r="A271" s="120" t="s">
        <v>701</v>
      </c>
      <c r="B271" s="120" t="s">
        <v>702</v>
      </c>
    </row>
    <row r="272" spans="1:2" ht="30" x14ac:dyDescent="0.25">
      <c r="A272" s="120" t="s">
        <v>703</v>
      </c>
      <c r="B272" s="120" t="s">
        <v>704</v>
      </c>
    </row>
    <row r="273" spans="1:2" x14ac:dyDescent="0.25">
      <c r="A273" s="120" t="s">
        <v>705</v>
      </c>
      <c r="B273" s="120" t="s">
        <v>706</v>
      </c>
    </row>
    <row r="274" spans="1:2" x14ac:dyDescent="0.25">
      <c r="A274" s="120" t="s">
        <v>707</v>
      </c>
      <c r="B274" s="120" t="s">
        <v>708</v>
      </c>
    </row>
    <row r="275" spans="1:2" x14ac:dyDescent="0.25">
      <c r="A275" s="120" t="s">
        <v>709</v>
      </c>
      <c r="B275" s="120" t="s">
        <v>710</v>
      </c>
    </row>
    <row r="276" spans="1:2" x14ac:dyDescent="0.25">
      <c r="A276" s="120" t="s">
        <v>711</v>
      </c>
      <c r="B276" s="120" t="s">
        <v>712</v>
      </c>
    </row>
    <row r="277" spans="1:2" x14ac:dyDescent="0.25">
      <c r="A277" s="120" t="s">
        <v>713</v>
      </c>
      <c r="B277" s="120" t="s">
        <v>714</v>
      </c>
    </row>
    <row r="278" spans="1:2" x14ac:dyDescent="0.25">
      <c r="A278" s="120" t="s">
        <v>715</v>
      </c>
      <c r="B278" s="120" t="s">
        <v>716</v>
      </c>
    </row>
    <row r="279" spans="1:2" x14ac:dyDescent="0.25">
      <c r="A279" s="120" t="s">
        <v>717</v>
      </c>
      <c r="B279" s="120" t="s">
        <v>718</v>
      </c>
    </row>
    <row r="280" spans="1:2" x14ac:dyDescent="0.25">
      <c r="A280" s="120" t="s">
        <v>719</v>
      </c>
      <c r="B280" s="120" t="s">
        <v>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L53"/>
  <sheetViews>
    <sheetView showGridLines="0" zoomScale="90" zoomScaleNormal="90" zoomScalePageLayoutView="70" workbookViewId="0">
      <selection activeCell="A2" sqref="A2"/>
    </sheetView>
  </sheetViews>
  <sheetFormatPr defaultColWidth="9.140625" defaultRowHeight="12" x14ac:dyDescent="0.2"/>
  <cols>
    <col min="1" max="1" width="9.140625" style="8"/>
    <col min="2" max="2" width="30" style="8" customWidth="1"/>
    <col min="3" max="3" width="11" style="8" customWidth="1"/>
    <col min="4" max="4" width="18.28515625" style="8" customWidth="1"/>
    <col min="5" max="6" width="16.5703125" style="8" customWidth="1"/>
    <col min="7" max="7" width="19.42578125" style="8" customWidth="1"/>
    <col min="8" max="8" width="20" style="8" customWidth="1"/>
    <col min="9" max="9" width="17" style="8" customWidth="1"/>
    <col min="10" max="13" width="15.140625" style="8" customWidth="1"/>
    <col min="14" max="16384" width="9.140625" style="8"/>
  </cols>
  <sheetData>
    <row r="2" spans="2:12" ht="23.25" x14ac:dyDescent="0.35">
      <c r="B2" s="168" t="s">
        <v>726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4" spans="2:12" ht="17.25" x14ac:dyDescent="0.3">
      <c r="B4" s="62" t="s">
        <v>131</v>
      </c>
      <c r="C4" s="7"/>
      <c r="D4" s="7"/>
      <c r="E4" s="7"/>
      <c r="F4" s="7"/>
      <c r="G4" s="7"/>
    </row>
    <row r="5" spans="2:12" ht="15" x14ac:dyDescent="0.25">
      <c r="B5" s="9"/>
      <c r="C5" s="7"/>
      <c r="D5" s="7"/>
      <c r="E5" s="7"/>
      <c r="F5" s="7"/>
      <c r="G5" s="7"/>
    </row>
    <row r="6" spans="2:12" ht="15.75" thickBot="1" x14ac:dyDescent="0.3">
      <c r="B6" s="175" t="s">
        <v>132</v>
      </c>
      <c r="C6" s="175"/>
      <c r="D6" s="175"/>
      <c r="E6" s="175"/>
      <c r="F6" s="175"/>
      <c r="G6" s="175"/>
      <c r="H6" s="42"/>
      <c r="I6" s="42"/>
      <c r="J6" s="42"/>
      <c r="K6" s="42"/>
      <c r="L6" s="42"/>
    </row>
    <row r="7" spans="2:12" ht="45.75" customHeight="1" thickBot="1" x14ac:dyDescent="0.3">
      <c r="B7" s="35" t="s">
        <v>0</v>
      </c>
      <c r="C7" s="39" t="s">
        <v>1</v>
      </c>
      <c r="D7" s="35" t="s">
        <v>32</v>
      </c>
      <c r="E7" s="42"/>
      <c r="F7" s="42"/>
      <c r="G7" s="42"/>
      <c r="H7" s="42"/>
      <c r="I7" s="42"/>
      <c r="J7" s="42"/>
      <c r="K7" s="42"/>
      <c r="L7" s="42"/>
    </row>
    <row r="8" spans="2:12" ht="18" customHeight="1" thickBot="1" x14ac:dyDescent="0.3">
      <c r="B8" s="49" t="s">
        <v>2</v>
      </c>
      <c r="C8" s="50"/>
      <c r="D8" s="50"/>
      <c r="E8" s="51"/>
      <c r="F8" s="42"/>
      <c r="G8" s="42"/>
      <c r="H8" s="42"/>
      <c r="I8" s="42"/>
      <c r="J8" s="42"/>
      <c r="K8" s="42"/>
      <c r="L8" s="42"/>
    </row>
    <row r="9" spans="2:12" ht="18" customHeight="1" thickBot="1" x14ac:dyDescent="0.3">
      <c r="B9" s="52" t="s">
        <v>3</v>
      </c>
      <c r="C9" s="50"/>
      <c r="D9" s="50"/>
      <c r="E9" s="51"/>
      <c r="F9" s="42"/>
      <c r="G9" s="42"/>
      <c r="H9" s="42"/>
      <c r="I9" s="42"/>
      <c r="J9" s="42"/>
      <c r="K9" s="42"/>
      <c r="L9" s="42"/>
    </row>
    <row r="10" spans="2:12" ht="18" customHeight="1" thickBot="1" x14ac:dyDescent="0.3">
      <c r="B10" s="52" t="s">
        <v>7</v>
      </c>
      <c r="C10" s="50"/>
      <c r="D10" s="50"/>
      <c r="E10" s="51"/>
      <c r="F10" s="42"/>
      <c r="G10" s="42"/>
      <c r="H10" s="42"/>
      <c r="I10" s="42"/>
      <c r="J10" s="42"/>
      <c r="K10" s="42"/>
      <c r="L10" s="42"/>
    </row>
    <row r="11" spans="2:12" ht="18" customHeight="1" thickBot="1" x14ac:dyDescent="0.3">
      <c r="B11" s="49" t="s">
        <v>5</v>
      </c>
      <c r="C11" s="50"/>
      <c r="D11" s="50"/>
      <c r="E11" s="51"/>
      <c r="F11" s="42"/>
      <c r="G11" s="42"/>
      <c r="H11" s="42"/>
      <c r="I11" s="42"/>
      <c r="J11" s="42"/>
      <c r="K11" s="42"/>
      <c r="L11" s="42"/>
    </row>
    <row r="12" spans="2:12" ht="18" customHeight="1" thickBot="1" x14ac:dyDescent="0.3">
      <c r="B12" s="52" t="s">
        <v>6</v>
      </c>
      <c r="C12" s="50"/>
      <c r="D12" s="50"/>
      <c r="E12" s="51"/>
      <c r="F12" s="42"/>
      <c r="G12" s="42"/>
      <c r="H12" s="42"/>
      <c r="I12" s="42"/>
      <c r="J12" s="42"/>
      <c r="K12" s="42"/>
      <c r="L12" s="42"/>
    </row>
    <row r="13" spans="2:12" ht="18" customHeight="1" thickBot="1" x14ac:dyDescent="0.3">
      <c r="B13" s="52" t="s">
        <v>10</v>
      </c>
      <c r="C13" s="50"/>
      <c r="D13" s="50"/>
      <c r="E13" s="51"/>
      <c r="F13" s="42"/>
      <c r="G13" s="42"/>
      <c r="H13" s="42"/>
      <c r="I13" s="42"/>
      <c r="J13" s="42"/>
      <c r="K13" s="42"/>
      <c r="L13" s="42"/>
    </row>
    <row r="14" spans="2:12" ht="24" customHeight="1" thickBot="1" x14ac:dyDescent="0.3">
      <c r="B14" s="53" t="s">
        <v>22</v>
      </c>
      <c r="C14" s="54">
        <f>SUM(C8:C13)</f>
        <v>0</v>
      </c>
      <c r="D14" s="54">
        <f t="shared" ref="D14" si="0">SUM(D8:D13)</f>
        <v>0</v>
      </c>
      <c r="E14" s="51"/>
      <c r="F14" s="42"/>
      <c r="G14" s="42"/>
      <c r="H14" s="42"/>
      <c r="I14" s="42"/>
      <c r="J14" s="42"/>
      <c r="K14" s="42"/>
      <c r="L14" s="42"/>
    </row>
    <row r="15" spans="2:12" ht="15.75" thickBot="1" x14ac:dyDescent="0.3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12" ht="15.75" thickBot="1" x14ac:dyDescent="0.3">
      <c r="B16" s="7" t="s">
        <v>133</v>
      </c>
      <c r="C16" s="42"/>
      <c r="D16" s="42"/>
      <c r="E16" s="55" t="e">
        <f>+C19/C18</f>
        <v>#DIV/0!</v>
      </c>
      <c r="F16" s="42"/>
      <c r="G16" s="42"/>
      <c r="H16" s="42"/>
      <c r="I16" s="42"/>
      <c r="J16" s="42"/>
      <c r="K16" s="42"/>
      <c r="L16" s="42"/>
    </row>
    <row r="17" spans="2:12" ht="15.75" thickBot="1" x14ac:dyDescent="0.3">
      <c r="B17" s="7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2:12" ht="15.75" thickBot="1" x14ac:dyDescent="0.3">
      <c r="B18" s="56" t="s">
        <v>11</v>
      </c>
      <c r="C18" s="55">
        <f>+C40</f>
        <v>0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15.75" thickBot="1" x14ac:dyDescent="0.3">
      <c r="B19" s="56" t="s">
        <v>12</v>
      </c>
      <c r="C19" s="55">
        <f>+C14</f>
        <v>0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2:12" ht="15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ht="12" customHeight="1" x14ac:dyDescent="0.25">
      <c r="B21" s="9" t="s">
        <v>134</v>
      </c>
      <c r="C21" s="7"/>
      <c r="D21" s="7"/>
      <c r="E21" s="7"/>
      <c r="F21" s="7"/>
      <c r="G21" s="7"/>
      <c r="H21" s="42"/>
      <c r="I21" s="42"/>
      <c r="J21" s="42"/>
      <c r="K21" s="42"/>
      <c r="L21" s="42"/>
    </row>
    <row r="22" spans="2:12" ht="15.75" thickBot="1" x14ac:dyDescent="0.3">
      <c r="B22" s="57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2:12" ht="20.25" customHeight="1" thickBot="1" x14ac:dyDescent="0.3">
      <c r="B23" s="58" t="s">
        <v>13</v>
      </c>
      <c r="C23" s="176"/>
      <c r="D23" s="177"/>
      <c r="E23" s="177"/>
      <c r="F23" s="177"/>
      <c r="G23" s="178"/>
      <c r="H23" s="42"/>
      <c r="I23" s="42"/>
      <c r="J23" s="42"/>
      <c r="K23" s="42"/>
      <c r="L23" s="42"/>
    </row>
    <row r="24" spans="2:12" ht="20.25" customHeight="1" thickBot="1" x14ac:dyDescent="0.3">
      <c r="B24" s="58" t="s">
        <v>14</v>
      </c>
      <c r="C24" s="176"/>
      <c r="D24" s="177"/>
      <c r="E24" s="177"/>
      <c r="F24" s="177"/>
      <c r="G24" s="178"/>
      <c r="H24" s="42"/>
      <c r="I24" s="42"/>
      <c r="J24" s="42"/>
      <c r="K24" s="42"/>
      <c r="L24" s="42"/>
    </row>
    <row r="25" spans="2:12" ht="20.25" customHeight="1" thickBot="1" x14ac:dyDescent="0.3">
      <c r="B25" s="58" t="s">
        <v>15</v>
      </c>
      <c r="C25" s="176"/>
      <c r="D25" s="177"/>
      <c r="E25" s="177"/>
      <c r="F25" s="177"/>
      <c r="G25" s="178"/>
      <c r="H25" s="42"/>
      <c r="I25" s="42"/>
      <c r="J25" s="42"/>
      <c r="K25" s="42"/>
      <c r="L25" s="42"/>
    </row>
    <row r="26" spans="2:12" ht="20.25" customHeight="1" thickBot="1" x14ac:dyDescent="0.3">
      <c r="B26" s="59"/>
      <c r="C26" s="176"/>
      <c r="D26" s="177"/>
      <c r="E26" s="177"/>
      <c r="F26" s="177"/>
      <c r="G26" s="178"/>
      <c r="H26" s="42"/>
      <c r="I26" s="42"/>
      <c r="J26" s="42"/>
      <c r="K26" s="42"/>
      <c r="L26" s="42"/>
    </row>
    <row r="27" spans="2:12" ht="20.25" customHeight="1" thickBot="1" x14ac:dyDescent="0.3">
      <c r="B27" s="58" t="s">
        <v>16</v>
      </c>
      <c r="C27" s="176"/>
      <c r="D27" s="177"/>
      <c r="E27" s="177"/>
      <c r="F27" s="177"/>
      <c r="G27" s="178"/>
      <c r="H27" s="42"/>
      <c r="I27" s="42"/>
      <c r="J27" s="42"/>
      <c r="K27" s="42"/>
      <c r="L27" s="42"/>
    </row>
    <row r="28" spans="2:12" ht="15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ht="15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2:12" ht="15.75" thickBot="1" x14ac:dyDescent="0.3">
      <c r="B30" s="9" t="s">
        <v>135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2:12" ht="19.5" customHeight="1" x14ac:dyDescent="0.2">
      <c r="B31" s="179" t="s">
        <v>17</v>
      </c>
      <c r="C31" s="179" t="s">
        <v>11</v>
      </c>
      <c r="D31" s="169" t="s">
        <v>18</v>
      </c>
      <c r="E31" s="182"/>
      <c r="F31" s="182"/>
      <c r="G31" s="182"/>
      <c r="H31" s="169" t="s">
        <v>116</v>
      </c>
      <c r="I31" s="170"/>
      <c r="J31" s="170"/>
      <c r="K31" s="170"/>
      <c r="L31" s="171"/>
    </row>
    <row r="32" spans="2:12" ht="19.5" customHeight="1" thickBot="1" x14ac:dyDescent="0.25">
      <c r="B32" s="180"/>
      <c r="C32" s="180"/>
      <c r="D32" s="183"/>
      <c r="E32" s="184"/>
      <c r="F32" s="184"/>
      <c r="G32" s="184"/>
      <c r="H32" s="172"/>
      <c r="I32" s="173"/>
      <c r="J32" s="173"/>
      <c r="K32" s="173"/>
      <c r="L32" s="174"/>
    </row>
    <row r="33" spans="2:12" ht="19.5" customHeight="1" x14ac:dyDescent="0.2">
      <c r="B33" s="180"/>
      <c r="C33" s="180"/>
      <c r="D33" s="179" t="s">
        <v>32</v>
      </c>
      <c r="E33" s="179" t="s">
        <v>72</v>
      </c>
      <c r="F33" s="179" t="s">
        <v>33</v>
      </c>
      <c r="G33" s="179" t="s">
        <v>79</v>
      </c>
      <c r="H33" s="179" t="s">
        <v>20</v>
      </c>
      <c r="I33" s="179" t="s">
        <v>5</v>
      </c>
      <c r="J33" s="179" t="s">
        <v>3</v>
      </c>
      <c r="K33" s="179" t="s">
        <v>4</v>
      </c>
      <c r="L33" s="179" t="s">
        <v>21</v>
      </c>
    </row>
    <row r="34" spans="2:12" ht="34.5" customHeight="1" thickBot="1" x14ac:dyDescent="0.25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</row>
    <row r="35" spans="2:12" ht="42.75" customHeight="1" thickBot="1" x14ac:dyDescent="0.25">
      <c r="B35" s="49" t="s">
        <v>30</v>
      </c>
      <c r="C35" s="60">
        <f>+'2.1.PA_GH1'!B14</f>
        <v>0</v>
      </c>
      <c r="D35" s="60">
        <f>+'2.1.PA_GH1'!B45</f>
        <v>0</v>
      </c>
      <c r="E35" s="60">
        <f>+'2.1.PA_GH1'!C45</f>
        <v>0</v>
      </c>
      <c r="F35" s="60">
        <f>+'2.1.PA_GH1'!D45</f>
        <v>0</v>
      </c>
      <c r="G35" s="60">
        <f>+'2.1.PA_GH1'!E45</f>
        <v>0</v>
      </c>
      <c r="H35" s="60">
        <f>+'2.1.PA_GH1'!F45</f>
        <v>0</v>
      </c>
      <c r="I35" s="60">
        <f>+'2.1.PA_GH1'!G45</f>
        <v>0</v>
      </c>
      <c r="J35" s="60">
        <f>+'2.1.PA_GH1'!H45</f>
        <v>0</v>
      </c>
      <c r="K35" s="60">
        <f>+'2.1.PA_GH1'!I45</f>
        <v>0</v>
      </c>
      <c r="L35" s="60">
        <f>+'2.1.PA_GH1'!J45</f>
        <v>0</v>
      </c>
    </row>
    <row r="36" spans="2:12" ht="42.75" customHeight="1" thickBot="1" x14ac:dyDescent="0.25">
      <c r="B36" s="49" t="s">
        <v>31</v>
      </c>
      <c r="C36" s="60">
        <f>+'2.2.PA_GH2'!B14</f>
        <v>0</v>
      </c>
      <c r="D36" s="60">
        <f>+'2.2.PA_GH2'!B45</f>
        <v>0</v>
      </c>
      <c r="E36" s="60">
        <f>+'2.2.PA_GH2'!C45</f>
        <v>0</v>
      </c>
      <c r="F36" s="60">
        <f>+'2.2.PA_GH2'!D45</f>
        <v>0</v>
      </c>
      <c r="G36" s="60">
        <f>+'2.2.PA_GH2'!E45</f>
        <v>0</v>
      </c>
      <c r="H36" s="60">
        <f>+'2.2.PA_GH2'!F45</f>
        <v>0</v>
      </c>
      <c r="I36" s="60">
        <f>+'2.2.PA_GH2'!G45</f>
        <v>0</v>
      </c>
      <c r="J36" s="60">
        <f>+'2.2.PA_GH2'!H45</f>
        <v>0</v>
      </c>
      <c r="K36" s="60">
        <f>+'2.2.PA_GH2'!I45</f>
        <v>0</v>
      </c>
      <c r="L36" s="60">
        <f>+'2.2.PA_GH2'!J45</f>
        <v>0</v>
      </c>
    </row>
    <row r="37" spans="2:12" ht="42.75" customHeight="1" thickBot="1" x14ac:dyDescent="0.25">
      <c r="B37" s="49" t="s">
        <v>34</v>
      </c>
      <c r="C37" s="60">
        <f>+'2.3.PA_GH3'!B14</f>
        <v>0</v>
      </c>
      <c r="D37" s="60">
        <f>+'2.3.PA_GH3'!B45</f>
        <v>0</v>
      </c>
      <c r="E37" s="60">
        <f>+'2.3.PA_GH3'!C45</f>
        <v>0</v>
      </c>
      <c r="F37" s="60">
        <f>+'2.3.PA_GH3'!D45</f>
        <v>0</v>
      </c>
      <c r="G37" s="60">
        <f>+'2.3.PA_GH3'!E45</f>
        <v>0</v>
      </c>
      <c r="H37" s="60">
        <f>+'2.3.PA_GH3'!F45</f>
        <v>0</v>
      </c>
      <c r="I37" s="60">
        <f>+'2.3.PA_GH3'!G45</f>
        <v>0</v>
      </c>
      <c r="J37" s="60">
        <f>+'2.3.PA_GH3'!H45</f>
        <v>0</v>
      </c>
      <c r="K37" s="60">
        <f>+'2.3.PA_GH3'!I45</f>
        <v>0</v>
      </c>
      <c r="L37" s="60">
        <f>+'2.3.PA_GH3'!J45</f>
        <v>0</v>
      </c>
    </row>
    <row r="38" spans="2:12" ht="42.75" customHeight="1" thickBot="1" x14ac:dyDescent="0.25">
      <c r="B38" s="49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2:12" ht="42.75" customHeight="1" thickBot="1" x14ac:dyDescent="0.25">
      <c r="B39" s="49" t="s">
        <v>115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ht="40.5" customHeight="1" thickBot="1" x14ac:dyDescent="0.25">
      <c r="B40" s="53" t="s">
        <v>22</v>
      </c>
      <c r="C40" s="60">
        <f t="shared" ref="C40:L40" si="1">SUM(C35:C39)</f>
        <v>0</v>
      </c>
      <c r="D40" s="60">
        <f t="shared" si="1"/>
        <v>0</v>
      </c>
      <c r="E40" s="60">
        <f t="shared" si="1"/>
        <v>0</v>
      </c>
      <c r="F40" s="60">
        <f t="shared" si="1"/>
        <v>0</v>
      </c>
      <c r="G40" s="60">
        <f t="shared" si="1"/>
        <v>0</v>
      </c>
      <c r="H40" s="60">
        <f t="shared" si="1"/>
        <v>0</v>
      </c>
      <c r="I40" s="60">
        <f t="shared" si="1"/>
        <v>0</v>
      </c>
      <c r="J40" s="60">
        <f t="shared" si="1"/>
        <v>0</v>
      </c>
      <c r="K40" s="60">
        <f t="shared" si="1"/>
        <v>0</v>
      </c>
      <c r="L40" s="60">
        <f t="shared" si="1"/>
        <v>0</v>
      </c>
    </row>
    <row r="41" spans="2:12" ht="15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2:12" ht="15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2:12" ht="15.75" thickBot="1" x14ac:dyDescent="0.3">
      <c r="B43" s="9" t="s">
        <v>136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2:12" ht="26.25" customHeight="1" thickBot="1" x14ac:dyDescent="0.3">
      <c r="B44" s="169" t="s">
        <v>17</v>
      </c>
      <c r="C44" s="171"/>
      <c r="D44" s="187" t="s">
        <v>21</v>
      </c>
      <c r="E44" s="188"/>
      <c r="F44" s="188"/>
      <c r="G44" s="188"/>
      <c r="H44" s="188"/>
      <c r="I44" s="189"/>
      <c r="J44" s="42"/>
      <c r="K44" s="42"/>
      <c r="L44" s="42"/>
    </row>
    <row r="45" spans="2:12" ht="26.25" customHeight="1" thickBot="1" x14ac:dyDescent="0.3">
      <c r="B45" s="185"/>
      <c r="C45" s="186"/>
      <c r="D45" s="187" t="s">
        <v>117</v>
      </c>
      <c r="E45" s="188"/>
      <c r="F45" s="188"/>
      <c r="G45" s="188"/>
      <c r="H45" s="188"/>
      <c r="I45" s="189"/>
      <c r="J45" s="42"/>
      <c r="K45" s="42"/>
      <c r="L45" s="42"/>
    </row>
    <row r="46" spans="2:12" ht="26.25" customHeight="1" thickBot="1" x14ac:dyDescent="0.3">
      <c r="B46" s="185"/>
      <c r="C46" s="186"/>
      <c r="D46" s="179" t="s">
        <v>23</v>
      </c>
      <c r="E46" s="179" t="s">
        <v>24</v>
      </c>
      <c r="F46" s="187" t="s">
        <v>25</v>
      </c>
      <c r="G46" s="188"/>
      <c r="H46" s="188"/>
      <c r="I46" s="189"/>
      <c r="J46" s="42"/>
      <c r="K46" s="42"/>
      <c r="L46" s="42"/>
    </row>
    <row r="47" spans="2:12" ht="61.5" customHeight="1" thickBot="1" x14ac:dyDescent="0.3">
      <c r="B47" s="185"/>
      <c r="C47" s="186"/>
      <c r="D47" s="181"/>
      <c r="E47" s="181"/>
      <c r="F47" s="40" t="s">
        <v>26</v>
      </c>
      <c r="G47" s="40" t="s">
        <v>27</v>
      </c>
      <c r="H47" s="40" t="s">
        <v>28</v>
      </c>
      <c r="I47" s="40" t="s">
        <v>29</v>
      </c>
      <c r="J47" s="42"/>
      <c r="K47" s="79"/>
      <c r="L47" s="42"/>
    </row>
    <row r="48" spans="2:12" ht="36.75" customHeight="1" thickBot="1" x14ac:dyDescent="0.3">
      <c r="B48" s="190" t="s">
        <v>30</v>
      </c>
      <c r="C48" s="191"/>
      <c r="D48" s="60" t="str">
        <f>+'2.1.PA_GH1'!D63</f>
        <v/>
      </c>
      <c r="E48" s="60" t="str">
        <f>+'2.1.PA_GH1'!E63</f>
        <v/>
      </c>
      <c r="F48" s="60" t="str">
        <f>+'2.1.PA_GH1'!F63</f>
        <v/>
      </c>
      <c r="G48" s="60" t="str">
        <f>+'2.1.PA_GH1'!G63</f>
        <v/>
      </c>
      <c r="H48" s="60" t="str">
        <f>+'2.1.PA_GH1'!H63</f>
        <v/>
      </c>
      <c r="I48" s="60" t="str">
        <f>+'2.1.PA_GH1'!I63</f>
        <v/>
      </c>
      <c r="J48" s="42"/>
      <c r="K48" s="42"/>
      <c r="L48" s="42"/>
    </row>
    <row r="49" spans="2:12" ht="36.75" customHeight="1" thickBot="1" x14ac:dyDescent="0.3">
      <c r="B49" s="190" t="s">
        <v>31</v>
      </c>
      <c r="C49" s="191"/>
      <c r="D49" s="60" t="str">
        <f>+'2.2.PA_GH2'!D63</f>
        <v/>
      </c>
      <c r="E49" s="60" t="str">
        <f>+'2.2.PA_GH2'!E63</f>
        <v/>
      </c>
      <c r="F49" s="60" t="str">
        <f>+'2.2.PA_GH2'!F63</f>
        <v/>
      </c>
      <c r="G49" s="60" t="str">
        <f>+'2.2.PA_GH2'!G63</f>
        <v/>
      </c>
      <c r="H49" s="60" t="str">
        <f>+'2.2.PA_GH2'!H63</f>
        <v/>
      </c>
      <c r="I49" s="60" t="str">
        <f>+'2.2.PA_GH2'!I63</f>
        <v/>
      </c>
      <c r="J49" s="42"/>
      <c r="K49" s="42"/>
      <c r="L49" s="42"/>
    </row>
    <row r="50" spans="2:12" ht="36.75" customHeight="1" thickBot="1" x14ac:dyDescent="0.3">
      <c r="B50" s="190" t="s">
        <v>34</v>
      </c>
      <c r="C50" s="191"/>
      <c r="D50" s="60" t="str">
        <f>+'2.3.PA_GH3'!D63</f>
        <v/>
      </c>
      <c r="E50" s="60" t="str">
        <f>+'2.3.PA_GH3'!E63</f>
        <v/>
      </c>
      <c r="F50" s="60" t="str">
        <f>+'2.3.PA_GH3'!F63</f>
        <v/>
      </c>
      <c r="G50" s="60" t="str">
        <f>+'2.3.PA_GH3'!G63</f>
        <v/>
      </c>
      <c r="H50" s="60" t="str">
        <f>+'2.3.PA_GH3'!H63</f>
        <v/>
      </c>
      <c r="I50" s="60" t="str">
        <f>+'2.3.PA_GH3'!I63</f>
        <v/>
      </c>
      <c r="J50" s="42"/>
      <c r="K50" s="42"/>
      <c r="L50" s="42"/>
    </row>
    <row r="51" spans="2:12" ht="36.75" customHeight="1" thickBot="1" x14ac:dyDescent="0.3">
      <c r="B51" s="190"/>
      <c r="C51" s="191"/>
      <c r="D51" s="60"/>
      <c r="E51" s="60"/>
      <c r="F51" s="60"/>
      <c r="G51" s="60"/>
      <c r="H51" s="60"/>
      <c r="I51" s="60"/>
      <c r="J51" s="42"/>
      <c r="K51" s="42"/>
      <c r="L51" s="42"/>
    </row>
    <row r="52" spans="2:12" ht="36.75" customHeight="1" thickBot="1" x14ac:dyDescent="0.3">
      <c r="B52" s="190" t="s">
        <v>115</v>
      </c>
      <c r="C52" s="191"/>
      <c r="D52" s="60"/>
      <c r="E52" s="60"/>
      <c r="F52" s="60"/>
      <c r="G52" s="60"/>
      <c r="H52" s="60"/>
      <c r="I52" s="60"/>
      <c r="J52" s="42"/>
      <c r="K52" s="42"/>
      <c r="L52" s="42"/>
    </row>
    <row r="53" spans="2:12" x14ac:dyDescent="0.2">
      <c r="D53" s="11"/>
    </row>
  </sheetData>
  <sheetProtection algorithmName="SHA-512" hashValue="xCQ22cpT7Qsikwac3PfmyUClmX6BQ7pqVpSachF4QyY6WknJquDe38F+HzgGHmZz6SZcQ9yyf5yeL2ArHxDVnQ==" saltValue="vXIhv4StX9MydiWr3quZkg==" spinCount="100000" sheet="1" objects="1" scenarios="1"/>
  <mergeCells count="31">
    <mergeCell ref="B48:C48"/>
    <mergeCell ref="B49:C49"/>
    <mergeCell ref="B50:C50"/>
    <mergeCell ref="B51:C51"/>
    <mergeCell ref="B52:C52"/>
    <mergeCell ref="B44:C47"/>
    <mergeCell ref="D33:D34"/>
    <mergeCell ref="H33:H34"/>
    <mergeCell ref="I33:I34"/>
    <mergeCell ref="E46:E47"/>
    <mergeCell ref="D46:D47"/>
    <mergeCell ref="F33:F34"/>
    <mergeCell ref="F46:I46"/>
    <mergeCell ref="D44:I44"/>
    <mergeCell ref="D45:I45"/>
    <mergeCell ref="E33:E34"/>
    <mergeCell ref="B2:L2"/>
    <mergeCell ref="H31:L32"/>
    <mergeCell ref="B6:G6"/>
    <mergeCell ref="C23:G23"/>
    <mergeCell ref="C24:G24"/>
    <mergeCell ref="C25:G25"/>
    <mergeCell ref="C26:G26"/>
    <mergeCell ref="C27:G27"/>
    <mergeCell ref="B31:B34"/>
    <mergeCell ref="C31:C34"/>
    <mergeCell ref="J33:J34"/>
    <mergeCell ref="K33:K34"/>
    <mergeCell ref="L33:L34"/>
    <mergeCell ref="D31:G32"/>
    <mergeCell ref="G33:G34"/>
  </mergeCells>
  <pageMargins left="0.25" right="0.25" top="1.4067708333333333" bottom="0.75" header="0.3" footer="0.3"/>
  <pageSetup paperSize="8" scale="70" fitToHeight="0" orientation="portrait" r:id="rId1"/>
  <headerFooter>
    <oddHeader>&amp;L&amp;G&amp;C
&amp;"-,Negrito"&amp;24Plano de Alimentação e Caderno de Campo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4"/>
  <sheetViews>
    <sheetView showGridLines="0" showRuler="0" zoomScale="115" zoomScaleNormal="115" zoomScalePageLayoutView="115" workbookViewId="0"/>
  </sheetViews>
  <sheetFormatPr defaultColWidth="10.7109375" defaultRowHeight="12" x14ac:dyDescent="0.2"/>
  <cols>
    <col min="1" max="1" width="39" style="63" customWidth="1"/>
    <col min="2" max="9" width="18" style="63" customWidth="1"/>
    <col min="10" max="10" width="17.5703125" style="63" customWidth="1"/>
    <col min="11" max="11" width="20" style="63" customWidth="1"/>
    <col min="12" max="16384" width="10.7109375" style="63"/>
  </cols>
  <sheetData>
    <row r="1" spans="1:11" ht="12.75" thickBot="1" x14ac:dyDescent="0.25"/>
    <row r="2" spans="1:11" ht="19.5" customHeight="1" thickBot="1" x14ac:dyDescent="0.35">
      <c r="A2" s="64" t="s">
        <v>60</v>
      </c>
      <c r="B2" s="208">
        <f>+'2.PA_PLANO DE ALIMENTAÇÃO'!C23</f>
        <v>0</v>
      </c>
      <c r="C2" s="209"/>
      <c r="D2" s="209"/>
      <c r="E2" s="209"/>
      <c r="F2" s="209"/>
      <c r="G2" s="209"/>
      <c r="H2" s="209"/>
      <c r="I2" s="209"/>
      <c r="J2" s="209"/>
      <c r="K2" s="210"/>
    </row>
    <row r="4" spans="1:11" ht="15.75" thickBot="1" x14ac:dyDescent="0.25">
      <c r="A4" s="65" t="s">
        <v>137</v>
      </c>
    </row>
    <row r="5" spans="1:11" ht="30.75" customHeight="1" thickBot="1" x14ac:dyDescent="0.25">
      <c r="A5" s="66" t="s">
        <v>17</v>
      </c>
      <c r="B5" s="66" t="s">
        <v>63</v>
      </c>
      <c r="C5" s="66" t="s">
        <v>70</v>
      </c>
    </row>
    <row r="6" spans="1:11" ht="24" customHeight="1" thickBot="1" x14ac:dyDescent="0.25">
      <c r="A6" s="67" t="s">
        <v>106</v>
      </c>
      <c r="B6" s="21"/>
      <c r="C6" s="21"/>
    </row>
    <row r="7" spans="1:11" ht="24" customHeight="1" thickBot="1" x14ac:dyDescent="0.25">
      <c r="A7" s="67" t="s">
        <v>107</v>
      </c>
      <c r="B7" s="21"/>
      <c r="C7" s="21"/>
    </row>
    <row r="8" spans="1:11" ht="24" customHeight="1" thickBot="1" x14ac:dyDescent="0.25">
      <c r="A8" s="67" t="s">
        <v>108</v>
      </c>
      <c r="B8" s="21"/>
      <c r="C8" s="21"/>
    </row>
    <row r="9" spans="1:11" ht="24" customHeight="1" thickBot="1" x14ac:dyDescent="0.25">
      <c r="A9" s="67" t="s">
        <v>109</v>
      </c>
      <c r="B9" s="21"/>
      <c r="C9" s="21"/>
    </row>
    <row r="10" spans="1:11" ht="24" customHeight="1" thickBot="1" x14ac:dyDescent="0.25">
      <c r="A10" s="67" t="s">
        <v>110</v>
      </c>
      <c r="B10" s="21"/>
      <c r="C10" s="21"/>
    </row>
    <row r="11" spans="1:11" ht="24" customHeight="1" thickBot="1" x14ac:dyDescent="0.25">
      <c r="A11" s="67" t="s">
        <v>111</v>
      </c>
      <c r="B11" s="21"/>
      <c r="C11" s="21"/>
    </row>
    <row r="12" spans="1:11" ht="24" customHeight="1" thickBot="1" x14ac:dyDescent="0.25">
      <c r="A12" s="67" t="s">
        <v>112</v>
      </c>
      <c r="B12" s="21"/>
      <c r="C12" s="21"/>
    </row>
    <row r="13" spans="1:11" ht="24" customHeight="1" thickBot="1" x14ac:dyDescent="0.25">
      <c r="A13" s="67" t="s">
        <v>113</v>
      </c>
      <c r="B13" s="21"/>
      <c r="C13" s="21"/>
    </row>
    <row r="14" spans="1:11" ht="24" customHeight="1" thickBot="1" x14ac:dyDescent="0.25">
      <c r="A14" s="68" t="s">
        <v>22</v>
      </c>
      <c r="B14" s="69">
        <f>SUM(B6:B13)</f>
        <v>0</v>
      </c>
      <c r="C14" s="70"/>
    </row>
    <row r="15" spans="1:11" ht="20.25" customHeight="1" x14ac:dyDescent="0.2">
      <c r="A15" s="71"/>
      <c r="B15" s="72"/>
      <c r="C15" s="72"/>
    </row>
    <row r="16" spans="1:11" ht="15.75" thickBot="1" x14ac:dyDescent="0.25">
      <c r="A16" s="65" t="s">
        <v>138</v>
      </c>
    </row>
    <row r="17" spans="1:12" ht="17.25" customHeight="1" x14ac:dyDescent="0.2">
      <c r="A17" s="195" t="s">
        <v>17</v>
      </c>
      <c r="B17" s="201" t="s">
        <v>64</v>
      </c>
      <c r="C17" s="202"/>
      <c r="D17" s="202"/>
      <c r="E17" s="203"/>
      <c r="F17" s="201" t="s">
        <v>19</v>
      </c>
      <c r="G17" s="211"/>
      <c r="H17" s="211"/>
      <c r="I17" s="211"/>
      <c r="J17" s="212"/>
    </row>
    <row r="18" spans="1:12" ht="17.25" customHeight="1" thickBot="1" x14ac:dyDescent="0.25">
      <c r="A18" s="200"/>
      <c r="B18" s="204"/>
      <c r="C18" s="205"/>
      <c r="D18" s="205"/>
      <c r="E18" s="206"/>
      <c r="F18" s="213" t="s">
        <v>69</v>
      </c>
      <c r="G18" s="214"/>
      <c r="H18" s="214"/>
      <c r="I18" s="214"/>
      <c r="J18" s="215"/>
    </row>
    <row r="19" spans="1:12" ht="54.75" customHeight="1" thickBot="1" x14ac:dyDescent="0.25">
      <c r="A19" s="196"/>
      <c r="B19" s="66" t="s">
        <v>141</v>
      </c>
      <c r="C19" s="66" t="s">
        <v>142</v>
      </c>
      <c r="D19" s="66" t="s">
        <v>68</v>
      </c>
      <c r="E19" s="66" t="s">
        <v>80</v>
      </c>
      <c r="F19" s="66" t="s">
        <v>20</v>
      </c>
      <c r="G19" s="66" t="s">
        <v>5</v>
      </c>
      <c r="H19" s="66" t="s">
        <v>3</v>
      </c>
      <c r="I19" s="66" t="s">
        <v>7</v>
      </c>
      <c r="J19" s="66" t="s">
        <v>21</v>
      </c>
    </row>
    <row r="20" spans="1:12" ht="24" customHeight="1" thickBot="1" x14ac:dyDescent="0.25">
      <c r="A20" s="67" t="s">
        <v>106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2" ht="24" customHeight="1" thickBot="1" x14ac:dyDescent="0.25">
      <c r="A21" s="67" t="s">
        <v>107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2" ht="24" customHeight="1" thickBot="1" x14ac:dyDescent="0.25">
      <c r="A22" s="67" t="s">
        <v>108</v>
      </c>
      <c r="B22" s="21"/>
      <c r="C22" s="21"/>
      <c r="D22" s="21"/>
      <c r="E22" s="21"/>
      <c r="F22" s="22"/>
      <c r="G22" s="21"/>
      <c r="H22" s="21"/>
      <c r="I22" s="21"/>
      <c r="J22" s="21"/>
    </row>
    <row r="23" spans="1:12" ht="24" customHeight="1" thickBot="1" x14ac:dyDescent="0.25">
      <c r="A23" s="67" t="s">
        <v>109</v>
      </c>
      <c r="B23" s="21"/>
      <c r="C23" s="21"/>
      <c r="D23" s="21"/>
      <c r="E23" s="21"/>
      <c r="F23" s="22"/>
      <c r="G23" s="21"/>
      <c r="H23" s="21"/>
      <c r="I23" s="21"/>
      <c r="J23" s="21"/>
    </row>
    <row r="24" spans="1:12" ht="24" customHeight="1" thickBot="1" x14ac:dyDescent="0.25">
      <c r="A24" s="67" t="s">
        <v>110</v>
      </c>
      <c r="B24" s="21"/>
      <c r="C24" s="21"/>
      <c r="D24" s="21"/>
      <c r="E24" s="21"/>
      <c r="F24" s="70"/>
      <c r="G24" s="21"/>
      <c r="H24" s="21"/>
      <c r="I24" s="21"/>
      <c r="J24" s="21"/>
    </row>
    <row r="25" spans="1:12" ht="24" customHeight="1" thickBot="1" x14ac:dyDescent="0.25">
      <c r="A25" s="67" t="s">
        <v>111</v>
      </c>
      <c r="B25" s="21"/>
      <c r="C25" s="21"/>
      <c r="D25" s="21"/>
      <c r="E25" s="21"/>
      <c r="F25" s="70"/>
      <c r="G25" s="21"/>
      <c r="H25" s="21"/>
      <c r="I25" s="21"/>
      <c r="J25" s="21"/>
    </row>
    <row r="26" spans="1:12" ht="24" customHeight="1" thickBot="1" x14ac:dyDescent="0.25">
      <c r="A26" s="67" t="s">
        <v>112</v>
      </c>
      <c r="B26" s="21"/>
      <c r="C26" s="21"/>
      <c r="D26" s="21"/>
      <c r="E26" s="21"/>
      <c r="F26" s="70"/>
      <c r="G26" s="21"/>
      <c r="H26" s="21"/>
      <c r="I26" s="21"/>
      <c r="J26" s="21"/>
    </row>
    <row r="27" spans="1:12" ht="24" customHeight="1" thickBot="1" x14ac:dyDescent="0.25">
      <c r="A27" s="67" t="s">
        <v>113</v>
      </c>
      <c r="B27" s="21"/>
      <c r="C27" s="21"/>
      <c r="D27" s="21"/>
      <c r="E27" s="21"/>
      <c r="F27" s="70"/>
      <c r="G27" s="21"/>
      <c r="H27" s="21"/>
      <c r="I27" s="21"/>
      <c r="J27" s="21"/>
    </row>
    <row r="28" spans="1:12" ht="3" customHeight="1" x14ac:dyDescent="0.2">
      <c r="A28" s="73"/>
      <c r="B28" s="61"/>
      <c r="C28" s="61"/>
      <c r="D28" s="61"/>
      <c r="E28" s="61"/>
      <c r="F28" s="74"/>
      <c r="G28" s="61"/>
      <c r="H28" s="61"/>
      <c r="I28" s="61"/>
      <c r="J28" s="61"/>
    </row>
    <row r="29" spans="1:12" ht="3" customHeight="1" x14ac:dyDescent="0.2">
      <c r="A29" s="73"/>
      <c r="B29" s="61"/>
      <c r="C29" s="61"/>
      <c r="D29" s="61"/>
      <c r="E29" s="61"/>
      <c r="F29" s="74"/>
      <c r="G29" s="61"/>
      <c r="H29" s="61"/>
      <c r="I29" s="61"/>
      <c r="J29" s="61"/>
    </row>
    <row r="30" spans="1:12" ht="3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3" customHeight="1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5.75" thickBot="1" x14ac:dyDescent="0.25">
      <c r="A32" s="65" t="s">
        <v>139</v>
      </c>
    </row>
    <row r="33" spans="1:11" ht="17.25" customHeight="1" x14ac:dyDescent="0.2">
      <c r="A33" s="195" t="s">
        <v>17</v>
      </c>
      <c r="B33" s="201" t="s">
        <v>64</v>
      </c>
      <c r="C33" s="202"/>
      <c r="D33" s="202"/>
      <c r="E33" s="203"/>
      <c r="F33" s="169" t="s">
        <v>739</v>
      </c>
      <c r="G33" s="170"/>
      <c r="H33" s="170"/>
      <c r="I33" s="170"/>
      <c r="J33" s="171"/>
    </row>
    <row r="34" spans="1:11" ht="17.25" customHeight="1" thickBot="1" x14ac:dyDescent="0.25">
      <c r="A34" s="200"/>
      <c r="B34" s="204"/>
      <c r="C34" s="205"/>
      <c r="D34" s="205"/>
      <c r="E34" s="206"/>
      <c r="F34" s="172"/>
      <c r="G34" s="173"/>
      <c r="H34" s="173"/>
      <c r="I34" s="173"/>
      <c r="J34" s="174"/>
    </row>
    <row r="35" spans="1:11" ht="17.25" customHeight="1" x14ac:dyDescent="0.2">
      <c r="A35" s="200"/>
      <c r="B35" s="195" t="s">
        <v>8</v>
      </c>
      <c r="C35" s="195" t="s">
        <v>71</v>
      </c>
      <c r="D35" s="195" t="s">
        <v>9</v>
      </c>
      <c r="E35" s="195" t="s">
        <v>78</v>
      </c>
      <c r="F35" s="195" t="s">
        <v>20</v>
      </c>
      <c r="G35" s="195" t="s">
        <v>5</v>
      </c>
      <c r="H35" s="195" t="s">
        <v>3</v>
      </c>
      <c r="I35" s="195" t="s">
        <v>7</v>
      </c>
      <c r="J35" s="195" t="s">
        <v>21</v>
      </c>
    </row>
    <row r="36" spans="1:11" ht="17.25" customHeight="1" thickBot="1" x14ac:dyDescent="0.25">
      <c r="A36" s="196"/>
      <c r="B36" s="196"/>
      <c r="C36" s="196"/>
      <c r="D36" s="196"/>
      <c r="E36" s="196"/>
      <c r="F36" s="196"/>
      <c r="G36" s="196"/>
      <c r="H36" s="196"/>
      <c r="I36" s="196"/>
      <c r="J36" s="196"/>
    </row>
    <row r="37" spans="1:11" ht="24" customHeight="1" thickBot="1" x14ac:dyDescent="0.25">
      <c r="A37" s="67" t="s">
        <v>106</v>
      </c>
      <c r="B37" s="69">
        <f t="shared" ref="B37:B44" si="0">+(B6*C6*B20)/1000</f>
        <v>0</v>
      </c>
      <c r="C37" s="69">
        <f t="shared" ref="C37:C44" si="1">+(B6*C6*C20)</f>
        <v>0</v>
      </c>
      <c r="D37" s="69">
        <f t="shared" ref="D37:D44" si="2">+(B6*C6*D20)/1000</f>
        <v>0</v>
      </c>
      <c r="E37" s="69">
        <f t="shared" ref="E37:E44" si="3">+(B6*C6*E20)/1000</f>
        <v>0</v>
      </c>
      <c r="F37" s="69">
        <f>+(B6*C6*F20)/1000</f>
        <v>0</v>
      </c>
      <c r="G37" s="69">
        <f t="shared" ref="G37:G44" si="4">+(B6*C6*G20)/1000</f>
        <v>0</v>
      </c>
      <c r="H37" s="69">
        <f t="shared" ref="H37:H44" si="5">+(B6*C6*H20)/1000</f>
        <v>0</v>
      </c>
      <c r="I37" s="69">
        <f t="shared" ref="I37:I44" si="6">+(B6*C6*I20)/1000</f>
        <v>0</v>
      </c>
      <c r="J37" s="69">
        <f t="shared" ref="J37:J44" si="7">+(B6*C6*J20)/1000</f>
        <v>0</v>
      </c>
    </row>
    <row r="38" spans="1:11" ht="24" customHeight="1" thickBot="1" x14ac:dyDescent="0.25">
      <c r="A38" s="67" t="s">
        <v>107</v>
      </c>
      <c r="B38" s="69">
        <f t="shared" si="0"/>
        <v>0</v>
      </c>
      <c r="C38" s="69">
        <f t="shared" si="1"/>
        <v>0</v>
      </c>
      <c r="D38" s="69">
        <f t="shared" si="2"/>
        <v>0</v>
      </c>
      <c r="E38" s="69">
        <f t="shared" si="3"/>
        <v>0</v>
      </c>
      <c r="F38" s="69">
        <f>+(B7*C7*F21)/1000</f>
        <v>0</v>
      </c>
      <c r="G38" s="69">
        <f t="shared" si="4"/>
        <v>0</v>
      </c>
      <c r="H38" s="69">
        <f t="shared" si="5"/>
        <v>0</v>
      </c>
      <c r="I38" s="69">
        <f t="shared" si="6"/>
        <v>0</v>
      </c>
      <c r="J38" s="69">
        <f t="shared" si="7"/>
        <v>0</v>
      </c>
    </row>
    <row r="39" spans="1:11" ht="24" customHeight="1" thickBot="1" x14ac:dyDescent="0.25">
      <c r="A39" s="67" t="s">
        <v>108</v>
      </c>
      <c r="B39" s="69">
        <f t="shared" si="0"/>
        <v>0</v>
      </c>
      <c r="C39" s="69">
        <f t="shared" si="1"/>
        <v>0</v>
      </c>
      <c r="D39" s="69">
        <f t="shared" si="2"/>
        <v>0</v>
      </c>
      <c r="E39" s="69">
        <f t="shared" si="3"/>
        <v>0</v>
      </c>
      <c r="F39" s="69">
        <f>+(B8*C8*F22)/1000</f>
        <v>0</v>
      </c>
      <c r="G39" s="69">
        <f t="shared" si="4"/>
        <v>0</v>
      </c>
      <c r="H39" s="69">
        <f t="shared" si="5"/>
        <v>0</v>
      </c>
      <c r="I39" s="69">
        <f t="shared" si="6"/>
        <v>0</v>
      </c>
      <c r="J39" s="69">
        <f t="shared" si="7"/>
        <v>0</v>
      </c>
    </row>
    <row r="40" spans="1:11" ht="24" customHeight="1" thickBot="1" x14ac:dyDescent="0.25">
      <c r="A40" s="67" t="s">
        <v>109</v>
      </c>
      <c r="B40" s="69">
        <f t="shared" si="0"/>
        <v>0</v>
      </c>
      <c r="C40" s="69">
        <f t="shared" si="1"/>
        <v>0</v>
      </c>
      <c r="D40" s="69">
        <f t="shared" si="2"/>
        <v>0</v>
      </c>
      <c r="E40" s="69">
        <f t="shared" si="3"/>
        <v>0</v>
      </c>
      <c r="F40" s="69">
        <f>+(B9*C9*F23)/1000</f>
        <v>0</v>
      </c>
      <c r="G40" s="69">
        <f t="shared" si="4"/>
        <v>0</v>
      </c>
      <c r="H40" s="69">
        <f t="shared" si="5"/>
        <v>0</v>
      </c>
      <c r="I40" s="69">
        <f t="shared" si="6"/>
        <v>0</v>
      </c>
      <c r="J40" s="69">
        <f t="shared" si="7"/>
        <v>0</v>
      </c>
    </row>
    <row r="41" spans="1:11" ht="24" customHeight="1" thickBot="1" x14ac:dyDescent="0.25">
      <c r="A41" s="67" t="s">
        <v>110</v>
      </c>
      <c r="B41" s="69">
        <f t="shared" si="0"/>
        <v>0</v>
      </c>
      <c r="C41" s="69">
        <f t="shared" si="1"/>
        <v>0</v>
      </c>
      <c r="D41" s="69">
        <f t="shared" si="2"/>
        <v>0</v>
      </c>
      <c r="E41" s="69">
        <f t="shared" si="3"/>
        <v>0</v>
      </c>
      <c r="F41" s="70"/>
      <c r="G41" s="69">
        <f t="shared" si="4"/>
        <v>0</v>
      </c>
      <c r="H41" s="69">
        <f t="shared" si="5"/>
        <v>0</v>
      </c>
      <c r="I41" s="69">
        <f t="shared" si="6"/>
        <v>0</v>
      </c>
      <c r="J41" s="69">
        <f t="shared" si="7"/>
        <v>0</v>
      </c>
    </row>
    <row r="42" spans="1:11" ht="24" customHeight="1" thickBot="1" x14ac:dyDescent="0.25">
      <c r="A42" s="67" t="s">
        <v>111</v>
      </c>
      <c r="B42" s="69">
        <f t="shared" si="0"/>
        <v>0</v>
      </c>
      <c r="C42" s="69">
        <f t="shared" si="1"/>
        <v>0</v>
      </c>
      <c r="D42" s="69">
        <f t="shared" si="2"/>
        <v>0</v>
      </c>
      <c r="E42" s="69">
        <f t="shared" si="3"/>
        <v>0</v>
      </c>
      <c r="F42" s="70"/>
      <c r="G42" s="69">
        <f t="shared" si="4"/>
        <v>0</v>
      </c>
      <c r="H42" s="69">
        <f t="shared" si="5"/>
        <v>0</v>
      </c>
      <c r="I42" s="69">
        <f t="shared" si="6"/>
        <v>0</v>
      </c>
      <c r="J42" s="69">
        <f t="shared" si="7"/>
        <v>0</v>
      </c>
    </row>
    <row r="43" spans="1:11" ht="24" customHeight="1" thickBot="1" x14ac:dyDescent="0.25">
      <c r="A43" s="67" t="s">
        <v>112</v>
      </c>
      <c r="B43" s="69">
        <f t="shared" si="0"/>
        <v>0</v>
      </c>
      <c r="C43" s="69">
        <f t="shared" si="1"/>
        <v>0</v>
      </c>
      <c r="D43" s="69">
        <f t="shared" si="2"/>
        <v>0</v>
      </c>
      <c r="E43" s="69">
        <f t="shared" si="3"/>
        <v>0</v>
      </c>
      <c r="F43" s="70"/>
      <c r="G43" s="69">
        <f t="shared" si="4"/>
        <v>0</v>
      </c>
      <c r="H43" s="69">
        <f t="shared" si="5"/>
        <v>0</v>
      </c>
      <c r="I43" s="69">
        <f t="shared" si="6"/>
        <v>0</v>
      </c>
      <c r="J43" s="69">
        <f t="shared" si="7"/>
        <v>0</v>
      </c>
    </row>
    <row r="44" spans="1:11" ht="24" customHeight="1" thickBot="1" x14ac:dyDescent="0.25">
      <c r="A44" s="67" t="s">
        <v>113</v>
      </c>
      <c r="B44" s="69">
        <f t="shared" si="0"/>
        <v>0</v>
      </c>
      <c r="C44" s="69">
        <f t="shared" si="1"/>
        <v>0</v>
      </c>
      <c r="D44" s="69">
        <f t="shared" si="2"/>
        <v>0</v>
      </c>
      <c r="E44" s="69">
        <f t="shared" si="3"/>
        <v>0</v>
      </c>
      <c r="F44" s="70"/>
      <c r="G44" s="69">
        <f t="shared" si="4"/>
        <v>0</v>
      </c>
      <c r="H44" s="69">
        <f t="shared" si="5"/>
        <v>0</v>
      </c>
      <c r="I44" s="69">
        <f t="shared" si="6"/>
        <v>0</v>
      </c>
      <c r="J44" s="69">
        <f t="shared" si="7"/>
        <v>0</v>
      </c>
    </row>
    <row r="45" spans="1:11" ht="24" customHeight="1" thickBot="1" x14ac:dyDescent="0.25">
      <c r="A45" s="75" t="s">
        <v>22</v>
      </c>
      <c r="B45" s="69">
        <f t="shared" ref="B45:J45" si="8">SUM(B37:B44)</f>
        <v>0</v>
      </c>
      <c r="C45" s="69">
        <f t="shared" si="8"/>
        <v>0</v>
      </c>
      <c r="D45" s="69">
        <f t="shared" si="8"/>
        <v>0</v>
      </c>
      <c r="E45" s="69">
        <f t="shared" si="8"/>
        <v>0</v>
      </c>
      <c r="F45" s="69">
        <f t="shared" si="8"/>
        <v>0</v>
      </c>
      <c r="G45" s="69">
        <f t="shared" si="8"/>
        <v>0</v>
      </c>
      <c r="H45" s="69">
        <f t="shared" si="8"/>
        <v>0</v>
      </c>
      <c r="I45" s="69">
        <f t="shared" si="8"/>
        <v>0</v>
      </c>
      <c r="J45" s="69">
        <f t="shared" si="8"/>
        <v>0</v>
      </c>
    </row>
    <row r="46" spans="1:11" ht="2.25" customHeight="1" x14ac:dyDescent="0.2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2.25" customHeight="1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2.25" customHeight="1" x14ac:dyDescent="0.2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2.25" customHeight="1" x14ac:dyDescent="0.2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.75" thickBot="1" x14ac:dyDescent="0.25">
      <c r="A50" s="65" t="s">
        <v>140</v>
      </c>
    </row>
    <row r="51" spans="1:11" ht="28.5" customHeight="1" thickBot="1" x14ac:dyDescent="0.25">
      <c r="A51" s="195" t="s">
        <v>17</v>
      </c>
      <c r="B51" s="192" t="s">
        <v>21</v>
      </c>
      <c r="C51" s="193"/>
      <c r="D51" s="193"/>
      <c r="E51" s="193"/>
      <c r="F51" s="193"/>
      <c r="G51" s="193"/>
      <c r="H51" s="193"/>
      <c r="I51" s="194"/>
    </row>
    <row r="52" spans="1:11" ht="28.5" customHeight="1" thickBot="1" x14ac:dyDescent="0.25">
      <c r="A52" s="200"/>
      <c r="B52" s="195" t="s">
        <v>73</v>
      </c>
      <c r="C52" s="195" t="s">
        <v>74</v>
      </c>
      <c r="D52" s="192" t="s">
        <v>128</v>
      </c>
      <c r="E52" s="193"/>
      <c r="F52" s="193"/>
      <c r="G52" s="193"/>
      <c r="H52" s="193"/>
      <c r="I52" s="194"/>
    </row>
    <row r="53" spans="1:11" ht="28.5" customHeight="1" thickBot="1" x14ac:dyDescent="0.25">
      <c r="A53" s="200"/>
      <c r="B53" s="200"/>
      <c r="C53" s="200"/>
      <c r="D53" s="195" t="s">
        <v>23</v>
      </c>
      <c r="E53" s="195" t="s">
        <v>24</v>
      </c>
      <c r="F53" s="192" t="s">
        <v>25</v>
      </c>
      <c r="G53" s="193"/>
      <c r="H53" s="193"/>
      <c r="I53" s="194"/>
    </row>
    <row r="54" spans="1:11" ht="28.5" customHeight="1" thickBot="1" x14ac:dyDescent="0.25">
      <c r="A54" s="196"/>
      <c r="B54" s="196"/>
      <c r="C54" s="196"/>
      <c r="D54" s="196"/>
      <c r="E54" s="196"/>
      <c r="F54" s="76" t="s">
        <v>26</v>
      </c>
      <c r="G54" s="76" t="s">
        <v>27</v>
      </c>
      <c r="H54" s="76" t="s">
        <v>28</v>
      </c>
      <c r="I54" s="76" t="s">
        <v>29</v>
      </c>
    </row>
    <row r="55" spans="1:11" ht="24" customHeight="1" thickBot="1" x14ac:dyDescent="0.25">
      <c r="A55" s="67" t="s">
        <v>106</v>
      </c>
      <c r="B55" s="21"/>
      <c r="C55" s="21"/>
      <c r="D55" s="21"/>
      <c r="E55" s="21"/>
      <c r="F55" s="21"/>
      <c r="G55" s="21"/>
      <c r="H55" s="21"/>
      <c r="I55" s="21"/>
    </row>
    <row r="56" spans="1:11" ht="24" customHeight="1" thickBot="1" x14ac:dyDescent="0.25">
      <c r="A56" s="67" t="s">
        <v>107</v>
      </c>
      <c r="B56" s="21"/>
      <c r="C56" s="21"/>
      <c r="D56" s="21"/>
      <c r="E56" s="21"/>
      <c r="F56" s="21"/>
      <c r="G56" s="21"/>
      <c r="H56" s="21"/>
      <c r="I56" s="21"/>
    </row>
    <row r="57" spans="1:11" ht="24" customHeight="1" thickBot="1" x14ac:dyDescent="0.25">
      <c r="A57" s="67" t="s">
        <v>108</v>
      </c>
      <c r="B57" s="21"/>
      <c r="C57" s="21"/>
      <c r="D57" s="21"/>
      <c r="E57" s="21"/>
      <c r="F57" s="21"/>
      <c r="G57" s="21"/>
      <c r="H57" s="21"/>
      <c r="I57" s="21"/>
    </row>
    <row r="58" spans="1:11" ht="24" customHeight="1" thickBot="1" x14ac:dyDescent="0.25">
      <c r="A58" s="67" t="s">
        <v>109</v>
      </c>
      <c r="B58" s="21"/>
      <c r="C58" s="23"/>
      <c r="D58" s="21"/>
      <c r="E58" s="21"/>
      <c r="F58" s="21"/>
      <c r="G58" s="21"/>
      <c r="H58" s="21"/>
      <c r="I58" s="21"/>
    </row>
    <row r="59" spans="1:11" ht="24" customHeight="1" thickBot="1" x14ac:dyDescent="0.25">
      <c r="A59" s="67" t="s">
        <v>110</v>
      </c>
      <c r="B59" s="21"/>
      <c r="C59" s="23"/>
      <c r="D59" s="21"/>
      <c r="E59" s="21"/>
      <c r="F59" s="21"/>
      <c r="G59" s="21"/>
      <c r="H59" s="21"/>
      <c r="I59" s="21"/>
    </row>
    <row r="60" spans="1:11" ht="24" customHeight="1" thickBot="1" x14ac:dyDescent="0.25">
      <c r="A60" s="67" t="s">
        <v>111</v>
      </c>
      <c r="B60" s="21"/>
      <c r="C60" s="23"/>
      <c r="D60" s="21"/>
      <c r="E60" s="21"/>
      <c r="F60" s="21"/>
      <c r="G60" s="21"/>
      <c r="H60" s="21"/>
      <c r="I60" s="21"/>
    </row>
    <row r="61" spans="1:11" ht="24" customHeight="1" thickBot="1" x14ac:dyDescent="0.25">
      <c r="A61" s="67" t="s">
        <v>112</v>
      </c>
      <c r="B61" s="21"/>
      <c r="C61" s="23"/>
      <c r="D61" s="21"/>
      <c r="E61" s="21"/>
      <c r="F61" s="21"/>
      <c r="G61" s="21"/>
      <c r="H61" s="21"/>
      <c r="I61" s="21"/>
    </row>
    <row r="62" spans="1:11" ht="24" customHeight="1" thickBot="1" x14ac:dyDescent="0.25">
      <c r="A62" s="67" t="s">
        <v>113</v>
      </c>
      <c r="B62" s="21"/>
      <c r="C62" s="23"/>
      <c r="D62" s="21"/>
      <c r="E62" s="21"/>
      <c r="F62" s="21"/>
      <c r="G62" s="21"/>
      <c r="H62" s="21"/>
      <c r="I62" s="21"/>
    </row>
    <row r="63" spans="1:11" ht="24" customHeight="1" thickBot="1" x14ac:dyDescent="0.25">
      <c r="A63" s="138" t="s">
        <v>736</v>
      </c>
      <c r="B63" s="69" t="e">
        <f>+(B55*J37+B56*J38)/(J37+J38)</f>
        <v>#DIV/0!</v>
      </c>
      <c r="C63" s="197" t="e">
        <f>+(C55*J37+C56*J38+C57*J39+C58*J40+C59*J41+C60*J42+C61*J43+C62*J44)/J45</f>
        <v>#DIV/0!</v>
      </c>
      <c r="D63" s="197" t="str">
        <f>+IF(COUNTIFS(D$55:D$62,"x")&gt;0,"X","")</f>
        <v/>
      </c>
      <c r="E63" s="197" t="str">
        <f t="shared" ref="E63:I63" si="9">+IF(COUNTIFS(E$55:E$62,"x")&gt;0,"X","")</f>
        <v/>
      </c>
      <c r="F63" s="197" t="str">
        <f t="shared" si="9"/>
        <v/>
      </c>
      <c r="G63" s="197" t="str">
        <f t="shared" si="9"/>
        <v/>
      </c>
      <c r="H63" s="197" t="str">
        <f t="shared" si="9"/>
        <v/>
      </c>
      <c r="I63" s="197" t="str">
        <f t="shared" si="9"/>
        <v/>
      </c>
    </row>
    <row r="64" spans="1:11" ht="24" customHeight="1" thickBot="1" x14ac:dyDescent="0.25">
      <c r="A64" s="139" t="s">
        <v>737</v>
      </c>
      <c r="B64" s="69" t="e">
        <f>+(B57*J39+B58*J40+B59*J41+B60*J42+B61*J43+B62*J44)/(J45-J37-J38)</f>
        <v>#DIV/0!</v>
      </c>
      <c r="C64" s="198"/>
      <c r="D64" s="198"/>
      <c r="E64" s="198"/>
      <c r="F64" s="198"/>
      <c r="G64" s="198"/>
      <c r="H64" s="198"/>
      <c r="I64" s="198"/>
    </row>
    <row r="65" spans="1:10" ht="12.75" customHeight="1" x14ac:dyDescent="0.25">
      <c r="A65" s="199" t="s">
        <v>125</v>
      </c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s="77" customFormat="1" ht="14.25" customHeight="1" x14ac:dyDescent="0.2">
      <c r="A66" s="199" t="s">
        <v>738</v>
      </c>
      <c r="B66" s="199"/>
      <c r="C66" s="199"/>
      <c r="D66" s="199"/>
      <c r="E66" s="199"/>
      <c r="F66" s="199"/>
      <c r="G66" s="199"/>
      <c r="H66" s="199"/>
      <c r="I66" s="199"/>
      <c r="J66" s="199"/>
    </row>
    <row r="67" spans="1:10" s="77" customFormat="1" ht="14.25" customHeight="1" x14ac:dyDescent="0.2">
      <c r="A67" s="207" t="s">
        <v>126</v>
      </c>
      <c r="B67" s="207"/>
      <c r="C67" s="207"/>
      <c r="D67" s="207"/>
      <c r="E67" s="207"/>
      <c r="F67" s="207"/>
      <c r="G67" s="207"/>
      <c r="H67" s="207"/>
      <c r="I67" s="207"/>
      <c r="J67" s="207"/>
    </row>
    <row r="69" spans="1:10" x14ac:dyDescent="0.2">
      <c r="B69" s="78"/>
      <c r="C69" s="78"/>
      <c r="D69" s="78"/>
      <c r="E69" s="78"/>
    </row>
    <row r="70" spans="1:10" x14ac:dyDescent="0.2">
      <c r="B70" s="78"/>
      <c r="C70" s="78"/>
      <c r="D70" s="78"/>
      <c r="E70" s="78"/>
    </row>
    <row r="71" spans="1:10" x14ac:dyDescent="0.2">
      <c r="B71" s="78"/>
      <c r="C71" s="78"/>
      <c r="D71" s="78"/>
      <c r="E71" s="78"/>
    </row>
    <row r="72" spans="1:10" x14ac:dyDescent="0.2">
      <c r="B72" s="78"/>
      <c r="C72" s="78"/>
      <c r="D72" s="78"/>
      <c r="E72" s="78"/>
    </row>
    <row r="73" spans="1:10" x14ac:dyDescent="0.2">
      <c r="B73" s="78"/>
      <c r="C73" s="78"/>
      <c r="D73" s="78"/>
      <c r="E73" s="78"/>
    </row>
    <row r="74" spans="1:10" x14ac:dyDescent="0.2">
      <c r="B74" s="78"/>
      <c r="C74" s="78"/>
      <c r="D74" s="78"/>
      <c r="E74" s="78"/>
    </row>
  </sheetData>
  <sheetProtection algorithmName="SHA-512" hashValue="GQQiVjVFkGh66aELTCNwrbfQIT2pHtDV4XwxlE+P2rbT1RUWcb6hQvX8s5ulS9TGpGVZJjdV18cVNhY+FEfSXg==" saltValue="zWBFfMb65mNXdhcGWtzYjw==" spinCount="100000" sheet="1" objects="1" scenarios="1"/>
  <mergeCells count="35">
    <mergeCell ref="B17:E18"/>
    <mergeCell ref="B33:E34"/>
    <mergeCell ref="F33:J34"/>
    <mergeCell ref="A67:J67"/>
    <mergeCell ref="B2:K2"/>
    <mergeCell ref="A51:A54"/>
    <mergeCell ref="C52:C54"/>
    <mergeCell ref="B52:B54"/>
    <mergeCell ref="D53:D54"/>
    <mergeCell ref="E53:E54"/>
    <mergeCell ref="A17:A19"/>
    <mergeCell ref="F17:J17"/>
    <mergeCell ref="F18:J18"/>
    <mergeCell ref="H63:H64"/>
    <mergeCell ref="I63:I64"/>
    <mergeCell ref="A65:J65"/>
    <mergeCell ref="A66:J66"/>
    <mergeCell ref="A33:A36"/>
    <mergeCell ref="B35:B36"/>
    <mergeCell ref="D35:D36"/>
    <mergeCell ref="F35:F36"/>
    <mergeCell ref="G35:G36"/>
    <mergeCell ref="H35:H36"/>
    <mergeCell ref="I35:I36"/>
    <mergeCell ref="J35:J36"/>
    <mergeCell ref="C35:C36"/>
    <mergeCell ref="E63:E64"/>
    <mergeCell ref="F63:F64"/>
    <mergeCell ref="G63:G64"/>
    <mergeCell ref="F53:I53"/>
    <mergeCell ref="B51:I51"/>
    <mergeCell ref="E35:E36"/>
    <mergeCell ref="C63:C64"/>
    <mergeCell ref="D63:D64"/>
    <mergeCell ref="D52:I52"/>
  </mergeCells>
  <pageMargins left="0.70866141732283472" right="0.70866141732283472" top="1.8110236220472442" bottom="1.1417322834645669" header="0.35433070866141736" footer="0.15748031496062992"/>
  <pageSetup paperSize="8" scale="87" fitToHeight="0" orientation="landscape" r:id="rId1"/>
  <headerFooter scaleWithDoc="0">
    <oddHeader xml:space="preserve">&amp;L&amp;G
&amp;C
&amp;24Plano de Alimentação&amp;R
</oddHeader>
    <oddFooter>&amp;C&amp;G</oddFooter>
  </headerFooter>
  <rowBreaks count="1" manualBreakCount="1">
    <brk id="27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0"/>
  <sheetViews>
    <sheetView showGridLines="0" zoomScaleNormal="100" zoomScalePageLayoutView="115" workbookViewId="0"/>
  </sheetViews>
  <sheetFormatPr defaultColWidth="10.7109375" defaultRowHeight="12" x14ac:dyDescent="0.2"/>
  <cols>
    <col min="1" max="1" width="35.28515625" style="8" customWidth="1"/>
    <col min="2" max="3" width="18.140625" style="8" customWidth="1"/>
    <col min="4" max="4" width="16.42578125" style="8" customWidth="1"/>
    <col min="5" max="5" width="17.140625" style="8" customWidth="1"/>
    <col min="6" max="6" width="18.140625" style="8" customWidth="1"/>
    <col min="7" max="7" width="19" style="8" customWidth="1"/>
    <col min="8" max="8" width="20.5703125" style="8" customWidth="1"/>
    <col min="9" max="10" width="18.140625" style="8" customWidth="1"/>
    <col min="11" max="11" width="19.28515625" style="8" customWidth="1"/>
    <col min="12" max="16384" width="10.7109375" style="8"/>
  </cols>
  <sheetData>
    <row r="1" spans="1:12" ht="12.75" thickBot="1" x14ac:dyDescent="0.25"/>
    <row r="2" spans="1:12" ht="19.5" customHeight="1" thickBot="1" x14ac:dyDescent="0.35">
      <c r="A2" s="62" t="s">
        <v>61</v>
      </c>
      <c r="B2" s="216">
        <f>+'2.PA_PLANO DE ALIMENTAÇÃO'!C24</f>
        <v>0</v>
      </c>
      <c r="C2" s="217"/>
      <c r="D2" s="217"/>
      <c r="E2" s="217"/>
      <c r="F2" s="217"/>
      <c r="G2" s="217"/>
      <c r="H2" s="217"/>
      <c r="I2" s="217"/>
      <c r="J2" s="218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thickBot="1" x14ac:dyDescent="0.25">
      <c r="A4" s="12" t="s">
        <v>137</v>
      </c>
    </row>
    <row r="5" spans="1:12" ht="30.75" customHeight="1" thickBot="1" x14ac:dyDescent="0.25">
      <c r="A5" s="35" t="s">
        <v>17</v>
      </c>
      <c r="B5" s="35" t="s">
        <v>63</v>
      </c>
      <c r="C5" s="35" t="s">
        <v>70</v>
      </c>
    </row>
    <row r="6" spans="1:12" ht="21.75" customHeight="1" thickBot="1" x14ac:dyDescent="0.25">
      <c r="A6" s="13" t="s">
        <v>106</v>
      </c>
      <c r="B6" s="21"/>
      <c r="C6" s="21"/>
    </row>
    <row r="7" spans="1:12" ht="21.75" customHeight="1" thickBot="1" x14ac:dyDescent="0.25">
      <c r="A7" s="13" t="s">
        <v>107</v>
      </c>
      <c r="B7" s="21"/>
      <c r="C7" s="21"/>
    </row>
    <row r="8" spans="1:12" ht="21.75" customHeight="1" thickBot="1" x14ac:dyDescent="0.25">
      <c r="A8" s="13" t="s">
        <v>108</v>
      </c>
      <c r="B8" s="21"/>
      <c r="C8" s="21"/>
    </row>
    <row r="9" spans="1:12" ht="21.75" customHeight="1" thickBot="1" x14ac:dyDescent="0.25">
      <c r="A9" s="13" t="s">
        <v>109</v>
      </c>
      <c r="B9" s="21"/>
      <c r="C9" s="21"/>
    </row>
    <row r="10" spans="1:12" ht="21.75" customHeight="1" thickBot="1" x14ac:dyDescent="0.25">
      <c r="A10" s="13" t="s">
        <v>110</v>
      </c>
      <c r="B10" s="21"/>
      <c r="C10" s="21"/>
    </row>
    <row r="11" spans="1:12" ht="21.75" customHeight="1" thickBot="1" x14ac:dyDescent="0.25">
      <c r="A11" s="13" t="s">
        <v>111</v>
      </c>
      <c r="B11" s="21"/>
      <c r="C11" s="21"/>
    </row>
    <row r="12" spans="1:12" ht="21.75" customHeight="1" thickBot="1" x14ac:dyDescent="0.25">
      <c r="A12" s="13" t="s">
        <v>112</v>
      </c>
      <c r="B12" s="21"/>
      <c r="C12" s="21"/>
    </row>
    <row r="13" spans="1:12" ht="21.75" customHeight="1" thickBot="1" x14ac:dyDescent="0.25">
      <c r="A13" s="13" t="s">
        <v>113</v>
      </c>
      <c r="B13" s="21"/>
      <c r="C13" s="21"/>
    </row>
    <row r="14" spans="1:12" ht="22.5" customHeight="1" thickBot="1" x14ac:dyDescent="0.25">
      <c r="A14" s="14" t="s">
        <v>22</v>
      </c>
      <c r="B14" s="10">
        <f>SUM(B6:B13)</f>
        <v>0</v>
      </c>
      <c r="C14" s="15"/>
    </row>
    <row r="15" spans="1:12" ht="15" customHeight="1" x14ac:dyDescent="0.2">
      <c r="A15" s="16"/>
      <c r="B15" s="17"/>
      <c r="C15" s="17"/>
    </row>
    <row r="16" spans="1:12" ht="15.75" thickBot="1" x14ac:dyDescent="0.25">
      <c r="A16" s="12" t="s">
        <v>138</v>
      </c>
    </row>
    <row r="17" spans="1:11" ht="17.25" customHeight="1" x14ac:dyDescent="0.2">
      <c r="A17" s="179" t="s">
        <v>17</v>
      </c>
      <c r="B17" s="169" t="s">
        <v>64</v>
      </c>
      <c r="C17" s="170"/>
      <c r="D17" s="170"/>
      <c r="E17" s="171"/>
      <c r="F17" s="169" t="s">
        <v>19</v>
      </c>
      <c r="G17" s="170"/>
      <c r="H17" s="170"/>
      <c r="I17" s="170"/>
      <c r="J17" s="171"/>
    </row>
    <row r="18" spans="1:11" ht="17.25" customHeight="1" thickBot="1" x14ac:dyDescent="0.25">
      <c r="A18" s="180"/>
      <c r="B18" s="172"/>
      <c r="C18" s="173"/>
      <c r="D18" s="173"/>
      <c r="E18" s="174"/>
      <c r="F18" s="219" t="s">
        <v>69</v>
      </c>
      <c r="G18" s="220"/>
      <c r="H18" s="220"/>
      <c r="I18" s="220"/>
      <c r="J18" s="221"/>
    </row>
    <row r="19" spans="1:11" ht="17.25" customHeight="1" x14ac:dyDescent="0.2">
      <c r="A19" s="180"/>
      <c r="B19" s="179" t="s">
        <v>67</v>
      </c>
      <c r="C19" s="36" t="s">
        <v>65</v>
      </c>
      <c r="D19" s="179" t="s">
        <v>68</v>
      </c>
      <c r="E19" s="179" t="s">
        <v>80</v>
      </c>
      <c r="F19" s="179" t="s">
        <v>20</v>
      </c>
      <c r="G19" s="179" t="s">
        <v>5</v>
      </c>
      <c r="H19" s="179" t="s">
        <v>3</v>
      </c>
      <c r="I19" s="179" t="s">
        <v>7</v>
      </c>
      <c r="J19" s="179" t="s">
        <v>21</v>
      </c>
    </row>
    <row r="20" spans="1:11" ht="32.25" customHeight="1" thickBot="1" x14ac:dyDescent="0.25">
      <c r="A20" s="181"/>
      <c r="B20" s="181"/>
      <c r="C20" s="37" t="s">
        <v>66</v>
      </c>
      <c r="D20" s="181"/>
      <c r="E20" s="181"/>
      <c r="F20" s="181"/>
      <c r="G20" s="181"/>
      <c r="H20" s="181"/>
      <c r="I20" s="181"/>
      <c r="J20" s="181"/>
    </row>
    <row r="21" spans="1:11" ht="21.75" customHeight="1" thickBot="1" x14ac:dyDescent="0.25">
      <c r="A21" s="13" t="s">
        <v>106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21.75" customHeight="1" thickBot="1" x14ac:dyDescent="0.25">
      <c r="A22" s="13" t="s">
        <v>107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21.75" customHeight="1" thickBot="1" x14ac:dyDescent="0.25">
      <c r="A23" s="13" t="s">
        <v>108</v>
      </c>
      <c r="B23" s="21"/>
      <c r="C23" s="21"/>
      <c r="D23" s="21"/>
      <c r="E23" s="21"/>
      <c r="F23" s="22"/>
      <c r="G23" s="21"/>
      <c r="H23" s="21"/>
      <c r="I23" s="21"/>
      <c r="J23" s="21"/>
    </row>
    <row r="24" spans="1:11" ht="21.75" customHeight="1" thickBot="1" x14ac:dyDescent="0.25">
      <c r="A24" s="13" t="s">
        <v>109</v>
      </c>
      <c r="B24" s="21"/>
      <c r="C24" s="21"/>
      <c r="D24" s="21"/>
      <c r="E24" s="21"/>
      <c r="F24" s="22"/>
      <c r="G24" s="21"/>
      <c r="H24" s="21"/>
      <c r="I24" s="21"/>
      <c r="J24" s="21"/>
    </row>
    <row r="25" spans="1:11" ht="21.75" customHeight="1" thickBot="1" x14ac:dyDescent="0.25">
      <c r="A25" s="13" t="s">
        <v>110</v>
      </c>
      <c r="B25" s="21"/>
      <c r="C25" s="21"/>
      <c r="D25" s="21"/>
      <c r="E25" s="21"/>
      <c r="F25" s="15"/>
      <c r="G25" s="21"/>
      <c r="H25" s="21"/>
      <c r="I25" s="21"/>
      <c r="J25" s="21"/>
    </row>
    <row r="26" spans="1:11" ht="21.75" customHeight="1" thickBot="1" x14ac:dyDescent="0.25">
      <c r="A26" s="13" t="s">
        <v>111</v>
      </c>
      <c r="B26" s="21"/>
      <c r="C26" s="21"/>
      <c r="D26" s="21"/>
      <c r="E26" s="21"/>
      <c r="F26" s="15"/>
      <c r="G26" s="21"/>
      <c r="H26" s="21"/>
      <c r="I26" s="21"/>
      <c r="J26" s="21"/>
    </row>
    <row r="27" spans="1:11" ht="21.75" customHeight="1" thickBot="1" x14ac:dyDescent="0.25">
      <c r="A27" s="13" t="s">
        <v>112</v>
      </c>
      <c r="B27" s="21"/>
      <c r="C27" s="21"/>
      <c r="D27" s="21"/>
      <c r="E27" s="21"/>
      <c r="F27" s="15"/>
      <c r="G27" s="21"/>
      <c r="H27" s="21"/>
      <c r="I27" s="21"/>
      <c r="J27" s="21"/>
    </row>
    <row r="28" spans="1:11" ht="21.75" customHeight="1" thickBot="1" x14ac:dyDescent="0.25">
      <c r="A28" s="13" t="s">
        <v>113</v>
      </c>
      <c r="B28" s="21"/>
      <c r="C28" s="21"/>
      <c r="D28" s="21"/>
      <c r="E28" s="21"/>
      <c r="F28" s="15"/>
      <c r="G28" s="21"/>
      <c r="H28" s="21"/>
      <c r="I28" s="21"/>
      <c r="J28" s="21"/>
    </row>
    <row r="29" spans="1:11" ht="10.7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9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4.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thickBot="1" x14ac:dyDescent="0.25">
      <c r="A32" s="12" t="s">
        <v>139</v>
      </c>
    </row>
    <row r="33" spans="1:10" ht="13.5" customHeight="1" x14ac:dyDescent="0.2">
      <c r="A33" s="179" t="s">
        <v>17</v>
      </c>
      <c r="B33" s="169" t="s">
        <v>64</v>
      </c>
      <c r="C33" s="170"/>
      <c r="D33" s="170"/>
      <c r="E33" s="171"/>
      <c r="F33" s="169" t="s">
        <v>739</v>
      </c>
      <c r="G33" s="170"/>
      <c r="H33" s="170"/>
      <c r="I33" s="170"/>
      <c r="J33" s="171"/>
    </row>
    <row r="34" spans="1:10" ht="9" customHeight="1" thickBot="1" x14ac:dyDescent="0.25">
      <c r="A34" s="180"/>
      <c r="B34" s="172"/>
      <c r="C34" s="173"/>
      <c r="D34" s="173"/>
      <c r="E34" s="174"/>
      <c r="F34" s="172"/>
      <c r="G34" s="173"/>
      <c r="H34" s="173"/>
      <c r="I34" s="173"/>
      <c r="J34" s="174"/>
    </row>
    <row r="35" spans="1:10" ht="17.25" customHeight="1" x14ac:dyDescent="0.2">
      <c r="A35" s="180"/>
      <c r="B35" s="179" t="s">
        <v>8</v>
      </c>
      <c r="C35" s="179" t="s">
        <v>71</v>
      </c>
      <c r="D35" s="179" t="s">
        <v>9</v>
      </c>
      <c r="E35" s="179" t="s">
        <v>78</v>
      </c>
      <c r="F35" s="179" t="s">
        <v>20</v>
      </c>
      <c r="G35" s="179" t="s">
        <v>5</v>
      </c>
      <c r="H35" s="179" t="s">
        <v>3</v>
      </c>
      <c r="I35" s="179" t="s">
        <v>7</v>
      </c>
      <c r="J35" s="179" t="s">
        <v>21</v>
      </c>
    </row>
    <row r="36" spans="1:10" ht="17.25" customHeight="1" thickBot="1" x14ac:dyDescent="0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23.25" customHeight="1" thickBot="1" x14ac:dyDescent="0.25">
      <c r="A37" s="13" t="s">
        <v>106</v>
      </c>
      <c r="B37" s="10">
        <f t="shared" ref="B37:B44" si="0">+(B6*C6*B21)/1000</f>
        <v>0</v>
      </c>
      <c r="C37" s="10">
        <f t="shared" ref="C37:C44" si="1">+(B6*C6*C21)</f>
        <v>0</v>
      </c>
      <c r="D37" s="10">
        <f t="shared" ref="D37:D44" si="2">+(B6*C6*D21)/1000</f>
        <v>0</v>
      </c>
      <c r="E37" s="10">
        <f t="shared" ref="E37:E44" si="3">+(B6*C6*E21)/1000</f>
        <v>0</v>
      </c>
      <c r="F37" s="10">
        <f>+(B6*C6*F21)/1000</f>
        <v>0</v>
      </c>
      <c r="G37" s="10">
        <f t="shared" ref="G37:G44" si="4">+(B6*C6*G21)/1000</f>
        <v>0</v>
      </c>
      <c r="H37" s="10">
        <f t="shared" ref="H37:H44" si="5">+(B6*C6*H21)/1000</f>
        <v>0</v>
      </c>
      <c r="I37" s="10">
        <f t="shared" ref="I37:I44" si="6">+(B6*C6*I21)/1000</f>
        <v>0</v>
      </c>
      <c r="J37" s="10">
        <f t="shared" ref="J37:J44" si="7">+(B6*C6*J21)/1000</f>
        <v>0</v>
      </c>
    </row>
    <row r="38" spans="1:10" ht="23.25" customHeight="1" thickBot="1" x14ac:dyDescent="0.25">
      <c r="A38" s="13" t="s">
        <v>107</v>
      </c>
      <c r="B38" s="10">
        <f t="shared" si="0"/>
        <v>0</v>
      </c>
      <c r="C38" s="10">
        <f t="shared" si="1"/>
        <v>0</v>
      </c>
      <c r="D38" s="10">
        <f t="shared" si="2"/>
        <v>0</v>
      </c>
      <c r="E38" s="10">
        <f t="shared" si="3"/>
        <v>0</v>
      </c>
      <c r="F38" s="10">
        <f>+(B7*C7*F22)/1000</f>
        <v>0</v>
      </c>
      <c r="G38" s="10">
        <f t="shared" si="4"/>
        <v>0</v>
      </c>
      <c r="H38" s="10">
        <f t="shared" si="5"/>
        <v>0</v>
      </c>
      <c r="I38" s="10">
        <f t="shared" si="6"/>
        <v>0</v>
      </c>
      <c r="J38" s="10">
        <f t="shared" si="7"/>
        <v>0</v>
      </c>
    </row>
    <row r="39" spans="1:10" ht="23.25" customHeight="1" thickBot="1" x14ac:dyDescent="0.25">
      <c r="A39" s="13" t="s">
        <v>108</v>
      </c>
      <c r="B39" s="10">
        <f t="shared" si="0"/>
        <v>0</v>
      </c>
      <c r="C39" s="10">
        <f t="shared" si="1"/>
        <v>0</v>
      </c>
      <c r="D39" s="10">
        <f t="shared" si="2"/>
        <v>0</v>
      </c>
      <c r="E39" s="10">
        <f t="shared" si="3"/>
        <v>0</v>
      </c>
      <c r="F39" s="10">
        <f>+(B8*C8*F23)/1000</f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10">
        <f t="shared" si="7"/>
        <v>0</v>
      </c>
    </row>
    <row r="40" spans="1:10" ht="23.25" customHeight="1" thickBot="1" x14ac:dyDescent="0.25">
      <c r="A40" s="13" t="s">
        <v>109</v>
      </c>
      <c r="B40" s="10">
        <f t="shared" si="0"/>
        <v>0</v>
      </c>
      <c r="C40" s="10">
        <f t="shared" si="1"/>
        <v>0</v>
      </c>
      <c r="D40" s="10">
        <f t="shared" si="2"/>
        <v>0</v>
      </c>
      <c r="E40" s="10">
        <f t="shared" si="3"/>
        <v>0</v>
      </c>
      <c r="F40" s="10">
        <f>+(B9*C9*F24)/1000</f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0">
        <f t="shared" si="7"/>
        <v>0</v>
      </c>
    </row>
    <row r="41" spans="1:10" ht="23.25" customHeight="1" thickBot="1" x14ac:dyDescent="0.25">
      <c r="A41" s="13" t="s">
        <v>110</v>
      </c>
      <c r="B41" s="10">
        <f t="shared" si="0"/>
        <v>0</v>
      </c>
      <c r="C41" s="10">
        <f t="shared" si="1"/>
        <v>0</v>
      </c>
      <c r="D41" s="10">
        <f t="shared" si="2"/>
        <v>0</v>
      </c>
      <c r="E41" s="10">
        <f t="shared" si="3"/>
        <v>0</v>
      </c>
      <c r="F41" s="15"/>
      <c r="G41" s="10">
        <f t="shared" si="4"/>
        <v>0</v>
      </c>
      <c r="H41" s="10">
        <f t="shared" si="5"/>
        <v>0</v>
      </c>
      <c r="I41" s="10">
        <f t="shared" si="6"/>
        <v>0</v>
      </c>
      <c r="J41" s="10">
        <f t="shared" si="7"/>
        <v>0</v>
      </c>
    </row>
    <row r="42" spans="1:10" ht="23.25" customHeight="1" thickBot="1" x14ac:dyDescent="0.25">
      <c r="A42" s="13" t="s">
        <v>111</v>
      </c>
      <c r="B42" s="10">
        <f t="shared" si="0"/>
        <v>0</v>
      </c>
      <c r="C42" s="10">
        <f t="shared" si="1"/>
        <v>0</v>
      </c>
      <c r="D42" s="10">
        <f t="shared" si="2"/>
        <v>0</v>
      </c>
      <c r="E42" s="10">
        <f t="shared" si="3"/>
        <v>0</v>
      </c>
      <c r="F42" s="15"/>
      <c r="G42" s="10">
        <f t="shared" si="4"/>
        <v>0</v>
      </c>
      <c r="H42" s="10">
        <f t="shared" si="5"/>
        <v>0</v>
      </c>
      <c r="I42" s="10">
        <f t="shared" si="6"/>
        <v>0</v>
      </c>
      <c r="J42" s="10">
        <f t="shared" si="7"/>
        <v>0</v>
      </c>
    </row>
    <row r="43" spans="1:10" ht="23.25" customHeight="1" thickBot="1" x14ac:dyDescent="0.25">
      <c r="A43" s="13" t="s">
        <v>112</v>
      </c>
      <c r="B43" s="10">
        <f t="shared" si="0"/>
        <v>0</v>
      </c>
      <c r="C43" s="10">
        <f t="shared" si="1"/>
        <v>0</v>
      </c>
      <c r="D43" s="10">
        <f t="shared" si="2"/>
        <v>0</v>
      </c>
      <c r="E43" s="10">
        <f t="shared" si="3"/>
        <v>0</v>
      </c>
      <c r="F43" s="15"/>
      <c r="G43" s="10">
        <f t="shared" si="4"/>
        <v>0</v>
      </c>
      <c r="H43" s="10">
        <f t="shared" si="5"/>
        <v>0</v>
      </c>
      <c r="I43" s="10">
        <f t="shared" si="6"/>
        <v>0</v>
      </c>
      <c r="J43" s="10">
        <f t="shared" si="7"/>
        <v>0</v>
      </c>
    </row>
    <row r="44" spans="1:10" ht="23.25" customHeight="1" thickBot="1" x14ac:dyDescent="0.25">
      <c r="A44" s="13" t="s">
        <v>113</v>
      </c>
      <c r="B44" s="10">
        <f t="shared" si="0"/>
        <v>0</v>
      </c>
      <c r="C44" s="10">
        <f t="shared" si="1"/>
        <v>0</v>
      </c>
      <c r="D44" s="10">
        <f t="shared" si="2"/>
        <v>0</v>
      </c>
      <c r="E44" s="10">
        <f t="shared" si="3"/>
        <v>0</v>
      </c>
      <c r="F44" s="15"/>
      <c r="G44" s="10">
        <f t="shared" si="4"/>
        <v>0</v>
      </c>
      <c r="H44" s="10">
        <f t="shared" si="5"/>
        <v>0</v>
      </c>
      <c r="I44" s="10">
        <f t="shared" si="6"/>
        <v>0</v>
      </c>
      <c r="J44" s="10">
        <f t="shared" si="7"/>
        <v>0</v>
      </c>
    </row>
    <row r="45" spans="1:10" ht="22.5" customHeight="1" thickBot="1" x14ac:dyDescent="0.25">
      <c r="A45" s="18" t="s">
        <v>22</v>
      </c>
      <c r="B45" s="10">
        <f t="shared" ref="B45:J45" si="8">SUM(B37:B44)</f>
        <v>0</v>
      </c>
      <c r="C45" s="10">
        <f t="shared" si="8"/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0">
        <f t="shared" si="8"/>
        <v>0</v>
      </c>
    </row>
    <row r="46" spans="1:10" ht="8.25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2.25" customHeigh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2.25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2.25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0.5" customHeight="1" thickBot="1" x14ac:dyDescent="0.25">
      <c r="A50" s="12" t="s">
        <v>140</v>
      </c>
    </row>
    <row r="51" spans="1:10" ht="21" customHeight="1" thickBot="1" x14ac:dyDescent="0.25">
      <c r="A51" s="179" t="s">
        <v>17</v>
      </c>
      <c r="B51" s="187" t="s">
        <v>21</v>
      </c>
      <c r="C51" s="188"/>
      <c r="D51" s="188"/>
      <c r="E51" s="188"/>
      <c r="F51" s="188"/>
      <c r="G51" s="188"/>
      <c r="H51" s="188"/>
      <c r="I51" s="189"/>
    </row>
    <row r="52" spans="1:10" ht="21" customHeight="1" thickBot="1" x14ac:dyDescent="0.25">
      <c r="A52" s="180"/>
      <c r="B52" s="179" t="s">
        <v>73</v>
      </c>
      <c r="C52" s="179" t="s">
        <v>74</v>
      </c>
      <c r="D52" s="187" t="s">
        <v>128</v>
      </c>
      <c r="E52" s="188"/>
      <c r="F52" s="188"/>
      <c r="G52" s="188"/>
      <c r="H52" s="188"/>
      <c r="I52" s="189"/>
    </row>
    <row r="53" spans="1:10" ht="21" customHeight="1" thickBot="1" x14ac:dyDescent="0.25">
      <c r="A53" s="180"/>
      <c r="B53" s="180"/>
      <c r="C53" s="180"/>
      <c r="D53" s="179" t="s">
        <v>23</v>
      </c>
      <c r="E53" s="179" t="s">
        <v>24</v>
      </c>
      <c r="F53" s="187" t="s">
        <v>25</v>
      </c>
      <c r="G53" s="188"/>
      <c r="H53" s="188"/>
      <c r="I53" s="189"/>
    </row>
    <row r="54" spans="1:10" ht="37.5" customHeight="1" thickBot="1" x14ac:dyDescent="0.25">
      <c r="A54" s="181"/>
      <c r="B54" s="181"/>
      <c r="C54" s="181"/>
      <c r="D54" s="181"/>
      <c r="E54" s="181"/>
      <c r="F54" s="38" t="s">
        <v>26</v>
      </c>
      <c r="G54" s="38" t="s">
        <v>27</v>
      </c>
      <c r="H54" s="38" t="s">
        <v>28</v>
      </c>
      <c r="I54" s="38" t="s">
        <v>29</v>
      </c>
    </row>
    <row r="55" spans="1:10" ht="20.25" customHeight="1" thickBot="1" x14ac:dyDescent="0.25">
      <c r="A55" s="13" t="s">
        <v>106</v>
      </c>
      <c r="B55" s="21"/>
      <c r="C55" s="21"/>
      <c r="D55" s="21"/>
      <c r="E55" s="21"/>
      <c r="F55" s="21"/>
      <c r="G55" s="21"/>
      <c r="H55" s="21"/>
      <c r="I55" s="21"/>
    </row>
    <row r="56" spans="1:10" ht="20.25" customHeight="1" thickBot="1" x14ac:dyDescent="0.25">
      <c r="A56" s="13" t="s">
        <v>107</v>
      </c>
      <c r="B56" s="21"/>
      <c r="C56" s="21"/>
      <c r="D56" s="21"/>
      <c r="E56" s="21"/>
      <c r="F56" s="21"/>
      <c r="G56" s="21"/>
      <c r="H56" s="21"/>
      <c r="I56" s="21"/>
    </row>
    <row r="57" spans="1:10" ht="20.25" customHeight="1" thickBot="1" x14ac:dyDescent="0.25">
      <c r="A57" s="13" t="s">
        <v>108</v>
      </c>
      <c r="B57" s="21"/>
      <c r="C57" s="21"/>
      <c r="D57" s="21"/>
      <c r="E57" s="21"/>
      <c r="F57" s="21"/>
      <c r="G57" s="21"/>
      <c r="H57" s="21"/>
      <c r="I57" s="21"/>
    </row>
    <row r="58" spans="1:10" ht="20.25" customHeight="1" thickBot="1" x14ac:dyDescent="0.25">
      <c r="A58" s="13" t="s">
        <v>109</v>
      </c>
      <c r="B58" s="21"/>
      <c r="C58" s="23"/>
      <c r="D58" s="21"/>
      <c r="E58" s="21"/>
      <c r="F58" s="21"/>
      <c r="G58" s="21"/>
      <c r="H58" s="21"/>
      <c r="I58" s="21"/>
    </row>
    <row r="59" spans="1:10" ht="20.25" customHeight="1" thickBot="1" x14ac:dyDescent="0.25">
      <c r="A59" s="13" t="s">
        <v>110</v>
      </c>
      <c r="B59" s="21"/>
      <c r="C59" s="23"/>
      <c r="D59" s="21"/>
      <c r="E59" s="21"/>
      <c r="F59" s="21"/>
      <c r="G59" s="21"/>
      <c r="H59" s="21"/>
      <c r="I59" s="21"/>
    </row>
    <row r="60" spans="1:10" ht="20.25" customHeight="1" thickBot="1" x14ac:dyDescent="0.25">
      <c r="A60" s="13" t="s">
        <v>111</v>
      </c>
      <c r="B60" s="21"/>
      <c r="C60" s="23"/>
      <c r="D60" s="21"/>
      <c r="E60" s="21"/>
      <c r="F60" s="21"/>
      <c r="G60" s="21"/>
      <c r="H60" s="21"/>
      <c r="I60" s="21"/>
    </row>
    <row r="61" spans="1:10" ht="20.25" customHeight="1" thickBot="1" x14ac:dyDescent="0.25">
      <c r="A61" s="13" t="s">
        <v>112</v>
      </c>
      <c r="B61" s="21"/>
      <c r="C61" s="23"/>
      <c r="D61" s="21"/>
      <c r="E61" s="21"/>
      <c r="F61" s="21"/>
      <c r="G61" s="21"/>
      <c r="H61" s="21"/>
      <c r="I61" s="21"/>
    </row>
    <row r="62" spans="1:10" ht="20.25" customHeight="1" thickBot="1" x14ac:dyDescent="0.25">
      <c r="A62" s="13" t="s">
        <v>113</v>
      </c>
      <c r="B62" s="21"/>
      <c r="C62" s="23"/>
      <c r="D62" s="21"/>
      <c r="E62" s="21"/>
      <c r="F62" s="21"/>
      <c r="G62" s="21"/>
      <c r="H62" s="21"/>
      <c r="I62" s="21"/>
    </row>
    <row r="63" spans="1:10" ht="20.25" customHeight="1" thickBot="1" x14ac:dyDescent="0.25">
      <c r="A63" s="138" t="s">
        <v>736</v>
      </c>
      <c r="B63" s="69" t="e">
        <f>+(B55*J37+B56*J38)/(J37+J38)</f>
        <v>#DIV/0!</v>
      </c>
      <c r="C63" s="197" t="e">
        <f>+(C55*J37+C56*J38+C57*J39+C58*J40+C59*J41+C60*J42+C61*J43+C62*J44)/J45</f>
        <v>#DIV/0!</v>
      </c>
      <c r="D63" s="197" t="str">
        <f>+IF(COUNTIFS(D$55:D$62,"x")&gt;0,"X","")</f>
        <v/>
      </c>
      <c r="E63" s="197" t="str">
        <f t="shared" ref="E63:I63" si="9">+IF(COUNTIFS(E$55:E$62,"x")&gt;0,"X","")</f>
        <v/>
      </c>
      <c r="F63" s="197" t="str">
        <f t="shared" si="9"/>
        <v/>
      </c>
      <c r="G63" s="197" t="str">
        <f t="shared" si="9"/>
        <v/>
      </c>
      <c r="H63" s="197" t="str">
        <f t="shared" si="9"/>
        <v/>
      </c>
      <c r="I63" s="197" t="str">
        <f t="shared" si="9"/>
        <v/>
      </c>
      <c r="J63" s="63"/>
    </row>
    <row r="64" spans="1:10" ht="20.25" customHeight="1" thickBot="1" x14ac:dyDescent="0.25">
      <c r="A64" s="139" t="s">
        <v>737</v>
      </c>
      <c r="B64" s="69" t="e">
        <f>+(B57*J39+B58*J40+B59*J41+B60*J42+B61*J43+B62*J44)/(J45-J37-J38)</f>
        <v>#DIV/0!</v>
      </c>
      <c r="C64" s="198"/>
      <c r="D64" s="198"/>
      <c r="E64" s="198"/>
      <c r="F64" s="198"/>
      <c r="G64" s="198"/>
      <c r="H64" s="198"/>
      <c r="I64" s="198"/>
      <c r="J64" s="63"/>
    </row>
    <row r="65" spans="1:10" ht="20.25" customHeight="1" x14ac:dyDescent="0.25">
      <c r="A65" s="199" t="s">
        <v>125</v>
      </c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s="19" customFormat="1" ht="14.25" customHeight="1" x14ac:dyDescent="0.2">
      <c r="A66" s="199" t="s">
        <v>738</v>
      </c>
      <c r="B66" s="199"/>
      <c r="C66" s="199"/>
      <c r="D66" s="199"/>
      <c r="E66" s="199"/>
      <c r="F66" s="199"/>
      <c r="G66" s="199"/>
      <c r="H66" s="199"/>
      <c r="I66" s="199"/>
      <c r="J66" s="199"/>
    </row>
    <row r="67" spans="1:10" s="19" customFormat="1" ht="14.25" customHeight="1" x14ac:dyDescent="0.2">
      <c r="A67" s="207" t="s">
        <v>126</v>
      </c>
      <c r="B67" s="207"/>
      <c r="C67" s="207"/>
      <c r="D67" s="207"/>
      <c r="E67" s="207"/>
      <c r="F67" s="207"/>
      <c r="G67" s="207"/>
      <c r="H67" s="207"/>
      <c r="I67" s="207"/>
      <c r="J67" s="207"/>
    </row>
    <row r="69" spans="1:10" x14ac:dyDescent="0.2">
      <c r="A69" s="20"/>
      <c r="B69" s="20"/>
      <c r="C69" s="20"/>
      <c r="D69" s="20"/>
      <c r="E69" s="20"/>
    </row>
    <row r="70" spans="1:10" x14ac:dyDescent="0.2">
      <c r="A70" s="20"/>
      <c r="B70" s="20"/>
      <c r="C70" s="20"/>
      <c r="D70" s="20"/>
      <c r="E70" s="20"/>
    </row>
  </sheetData>
  <sheetProtection algorithmName="SHA-512" hashValue="bEufXch8lGJiepIzon/p8hsCHNnFVi6L9sdrJeXsK5DYFQtwrv95uEHWx4RpYiv++w5yjvdfZYGJt/m8wHTueg==" saltValue="W/DTmafvHI4GijUyrlNOYA==" spinCount="100000" sheet="1" objects="1" scenarios="1"/>
  <mergeCells count="43">
    <mergeCell ref="H63:H64"/>
    <mergeCell ref="I63:I64"/>
    <mergeCell ref="A65:J65"/>
    <mergeCell ref="C63:C64"/>
    <mergeCell ref="D63:D64"/>
    <mergeCell ref="E63:E64"/>
    <mergeCell ref="F63:F64"/>
    <mergeCell ref="A66:J66"/>
    <mergeCell ref="A67:J67"/>
    <mergeCell ref="A17:A20"/>
    <mergeCell ref="F17:J17"/>
    <mergeCell ref="F18:J18"/>
    <mergeCell ref="B19:B20"/>
    <mergeCell ref="D19:D20"/>
    <mergeCell ref="F19:F20"/>
    <mergeCell ref="G19:G20"/>
    <mergeCell ref="H19:H20"/>
    <mergeCell ref="I19:I20"/>
    <mergeCell ref="J19:J20"/>
    <mergeCell ref="D52:I52"/>
    <mergeCell ref="B17:E18"/>
    <mergeCell ref="B33:E34"/>
    <mergeCell ref="G63:G64"/>
    <mergeCell ref="J35:J36"/>
    <mergeCell ref="E53:E54"/>
    <mergeCell ref="F53:I53"/>
    <mergeCell ref="B2:J2"/>
    <mergeCell ref="E19:E20"/>
    <mergeCell ref="E35:E36"/>
    <mergeCell ref="B51:I51"/>
    <mergeCell ref="I35:I36"/>
    <mergeCell ref="B35:B36"/>
    <mergeCell ref="D35:D36"/>
    <mergeCell ref="F35:F36"/>
    <mergeCell ref="G35:G36"/>
    <mergeCell ref="H35:H36"/>
    <mergeCell ref="C35:C36"/>
    <mergeCell ref="F33:J34"/>
    <mergeCell ref="A51:A54"/>
    <mergeCell ref="B52:B54"/>
    <mergeCell ref="C52:C54"/>
    <mergeCell ref="D53:D54"/>
    <mergeCell ref="A33:A36"/>
  </mergeCells>
  <pageMargins left="0.70866141732283472" right="0.70866141732283472" top="1.8110236220472442" bottom="1.1417322834645669" header="0.35433070866141736" footer="0.15748031496062992"/>
  <pageSetup paperSize="8" scale="88" fitToHeight="0" orientation="landscape" r:id="rId1"/>
  <headerFooter>
    <oddHeader>&amp;L&amp;G&amp;C
&amp;24Plano de Alimentação</oddHeader>
    <oddFooter>&amp;C&amp;G</oddFooter>
  </headerFooter>
  <rowBreaks count="1" manualBreakCount="1">
    <brk id="29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5"/>
  <sheetViews>
    <sheetView showGridLines="0" zoomScaleNormal="100" zoomScalePageLayoutView="70" workbookViewId="0"/>
  </sheetViews>
  <sheetFormatPr defaultColWidth="10.7109375" defaultRowHeight="12" x14ac:dyDescent="0.2"/>
  <cols>
    <col min="1" max="1" width="35.140625" style="8" customWidth="1"/>
    <col min="2" max="6" width="18.140625" style="8" customWidth="1"/>
    <col min="7" max="7" width="22.140625" style="8" customWidth="1"/>
    <col min="8" max="8" width="20.7109375" style="8" customWidth="1"/>
    <col min="9" max="11" width="18.140625" style="8" customWidth="1"/>
    <col min="12" max="16384" width="10.7109375" style="8"/>
  </cols>
  <sheetData>
    <row r="1" spans="1:12" ht="12.75" thickBot="1" x14ac:dyDescent="0.25"/>
    <row r="2" spans="1:12" ht="19.5" customHeight="1" thickBot="1" x14ac:dyDescent="0.35">
      <c r="A2" s="62" t="s">
        <v>62</v>
      </c>
      <c r="B2" s="216">
        <f>+'2.PA_PLANO DE ALIMENTAÇÃO'!C25</f>
        <v>0</v>
      </c>
      <c r="C2" s="217"/>
      <c r="D2" s="217"/>
      <c r="E2" s="217"/>
      <c r="F2" s="217"/>
      <c r="G2" s="217"/>
      <c r="H2" s="217"/>
      <c r="I2" s="217"/>
      <c r="J2" s="218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thickBot="1" x14ac:dyDescent="0.25">
      <c r="A4" s="12" t="s">
        <v>137</v>
      </c>
    </row>
    <row r="5" spans="1:12" ht="30.75" customHeight="1" thickBot="1" x14ac:dyDescent="0.25">
      <c r="A5" s="35" t="s">
        <v>17</v>
      </c>
      <c r="B5" s="35" t="s">
        <v>63</v>
      </c>
      <c r="C5" s="35" t="s">
        <v>70</v>
      </c>
    </row>
    <row r="6" spans="1:12" ht="24" customHeight="1" thickBot="1" x14ac:dyDescent="0.25">
      <c r="A6" s="13" t="s">
        <v>106</v>
      </c>
      <c r="B6" s="21"/>
      <c r="C6" s="21"/>
    </row>
    <row r="7" spans="1:12" ht="24" customHeight="1" thickBot="1" x14ac:dyDescent="0.25">
      <c r="A7" s="13" t="s">
        <v>107</v>
      </c>
      <c r="B7" s="21"/>
      <c r="C7" s="21"/>
    </row>
    <row r="8" spans="1:12" ht="24" customHeight="1" thickBot="1" x14ac:dyDescent="0.25">
      <c r="A8" s="13" t="s">
        <v>108</v>
      </c>
      <c r="B8" s="21"/>
      <c r="C8" s="21"/>
    </row>
    <row r="9" spans="1:12" ht="24" customHeight="1" thickBot="1" x14ac:dyDescent="0.25">
      <c r="A9" s="13" t="s">
        <v>109</v>
      </c>
      <c r="B9" s="21"/>
      <c r="C9" s="21"/>
    </row>
    <row r="10" spans="1:12" ht="24" customHeight="1" thickBot="1" x14ac:dyDescent="0.25">
      <c r="A10" s="13" t="s">
        <v>110</v>
      </c>
      <c r="B10" s="21"/>
      <c r="C10" s="21"/>
    </row>
    <row r="11" spans="1:12" ht="24" customHeight="1" thickBot="1" x14ac:dyDescent="0.25">
      <c r="A11" s="13" t="s">
        <v>111</v>
      </c>
      <c r="B11" s="21"/>
      <c r="C11" s="21"/>
    </row>
    <row r="12" spans="1:12" ht="24" customHeight="1" thickBot="1" x14ac:dyDescent="0.25">
      <c r="A12" s="13" t="s">
        <v>112</v>
      </c>
      <c r="B12" s="21"/>
      <c r="C12" s="21"/>
    </row>
    <row r="13" spans="1:12" ht="24" customHeight="1" thickBot="1" x14ac:dyDescent="0.25">
      <c r="A13" s="13" t="s">
        <v>113</v>
      </c>
      <c r="B13" s="21"/>
      <c r="C13" s="21"/>
    </row>
    <row r="14" spans="1:12" ht="24" customHeight="1" thickBot="1" x14ac:dyDescent="0.25">
      <c r="A14" s="14" t="s">
        <v>22</v>
      </c>
      <c r="B14" s="10">
        <f>SUM(B6:B13)</f>
        <v>0</v>
      </c>
      <c r="C14" s="15"/>
    </row>
    <row r="15" spans="1:12" ht="22.5" customHeight="1" x14ac:dyDescent="0.2">
      <c r="A15" s="16"/>
      <c r="B15" s="17"/>
      <c r="C15" s="17"/>
    </row>
    <row r="16" spans="1:12" ht="15.75" thickBot="1" x14ac:dyDescent="0.25">
      <c r="A16" s="12" t="s">
        <v>138</v>
      </c>
    </row>
    <row r="17" spans="1:11" ht="17.25" customHeight="1" x14ac:dyDescent="0.2">
      <c r="A17" s="179" t="s">
        <v>17</v>
      </c>
      <c r="B17" s="169" t="s">
        <v>64</v>
      </c>
      <c r="C17" s="170"/>
      <c r="D17" s="170"/>
      <c r="E17" s="171"/>
      <c r="F17" s="169" t="s">
        <v>19</v>
      </c>
      <c r="G17" s="170"/>
      <c r="H17" s="170"/>
      <c r="I17" s="170"/>
      <c r="J17" s="171"/>
    </row>
    <row r="18" spans="1:11" ht="17.25" customHeight="1" thickBot="1" x14ac:dyDescent="0.25">
      <c r="A18" s="180"/>
      <c r="B18" s="172"/>
      <c r="C18" s="173"/>
      <c r="D18" s="173"/>
      <c r="E18" s="174"/>
      <c r="F18" s="219" t="s">
        <v>69</v>
      </c>
      <c r="G18" s="220"/>
      <c r="H18" s="220"/>
      <c r="I18" s="220"/>
      <c r="J18" s="221"/>
    </row>
    <row r="19" spans="1:11" ht="17.25" customHeight="1" x14ac:dyDescent="0.2">
      <c r="A19" s="180"/>
      <c r="B19" s="179" t="s">
        <v>67</v>
      </c>
      <c r="C19" s="36" t="s">
        <v>65</v>
      </c>
      <c r="D19" s="179" t="s">
        <v>68</v>
      </c>
      <c r="E19" s="179" t="s">
        <v>80</v>
      </c>
      <c r="F19" s="179" t="s">
        <v>20</v>
      </c>
      <c r="G19" s="179" t="s">
        <v>5</v>
      </c>
      <c r="H19" s="179" t="s">
        <v>3</v>
      </c>
      <c r="I19" s="179" t="s">
        <v>7</v>
      </c>
      <c r="J19" s="179" t="s">
        <v>21</v>
      </c>
    </row>
    <row r="20" spans="1:11" ht="31.5" customHeight="1" thickBot="1" x14ac:dyDescent="0.25">
      <c r="A20" s="181"/>
      <c r="B20" s="181"/>
      <c r="C20" s="37" t="s">
        <v>66</v>
      </c>
      <c r="D20" s="181"/>
      <c r="E20" s="181"/>
      <c r="F20" s="181"/>
      <c r="G20" s="181"/>
      <c r="H20" s="181"/>
      <c r="I20" s="181"/>
      <c r="J20" s="181"/>
    </row>
    <row r="21" spans="1:11" ht="24" customHeight="1" thickBot="1" x14ac:dyDescent="0.25">
      <c r="A21" s="13" t="s">
        <v>106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24" customHeight="1" thickBot="1" x14ac:dyDescent="0.25">
      <c r="A22" s="13" t="s">
        <v>107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24" customHeight="1" thickBot="1" x14ac:dyDescent="0.25">
      <c r="A23" s="13" t="s">
        <v>108</v>
      </c>
      <c r="B23" s="21"/>
      <c r="C23" s="21"/>
      <c r="D23" s="21"/>
      <c r="E23" s="21"/>
      <c r="F23" s="22"/>
      <c r="G23" s="21"/>
      <c r="H23" s="21"/>
      <c r="I23" s="21"/>
      <c r="J23" s="21"/>
    </row>
    <row r="24" spans="1:11" ht="24" customHeight="1" thickBot="1" x14ac:dyDescent="0.25">
      <c r="A24" s="13" t="s">
        <v>109</v>
      </c>
      <c r="B24" s="21"/>
      <c r="C24" s="21"/>
      <c r="D24" s="21"/>
      <c r="E24" s="21"/>
      <c r="F24" s="22"/>
      <c r="G24" s="21"/>
      <c r="H24" s="21"/>
      <c r="I24" s="21"/>
      <c r="J24" s="21"/>
    </row>
    <row r="25" spans="1:11" ht="24" customHeight="1" thickBot="1" x14ac:dyDescent="0.25">
      <c r="A25" s="13" t="s">
        <v>110</v>
      </c>
      <c r="B25" s="21"/>
      <c r="C25" s="21"/>
      <c r="D25" s="21"/>
      <c r="E25" s="21"/>
      <c r="F25" s="15"/>
      <c r="G25" s="21"/>
      <c r="H25" s="21"/>
      <c r="I25" s="21"/>
      <c r="J25" s="21"/>
    </row>
    <row r="26" spans="1:11" ht="24" customHeight="1" thickBot="1" x14ac:dyDescent="0.25">
      <c r="A26" s="13" t="s">
        <v>111</v>
      </c>
      <c r="B26" s="21"/>
      <c r="C26" s="21"/>
      <c r="D26" s="21"/>
      <c r="E26" s="21"/>
      <c r="F26" s="15"/>
      <c r="G26" s="21"/>
      <c r="H26" s="21"/>
      <c r="I26" s="21"/>
      <c r="J26" s="21"/>
    </row>
    <row r="27" spans="1:11" ht="24" customHeight="1" thickBot="1" x14ac:dyDescent="0.25">
      <c r="A27" s="13" t="s">
        <v>112</v>
      </c>
      <c r="B27" s="21"/>
      <c r="C27" s="21"/>
      <c r="D27" s="21"/>
      <c r="E27" s="21"/>
      <c r="F27" s="15"/>
      <c r="G27" s="21"/>
      <c r="H27" s="21"/>
      <c r="I27" s="21"/>
      <c r="J27" s="21"/>
    </row>
    <row r="28" spans="1:11" ht="24" customHeight="1" thickBot="1" x14ac:dyDescent="0.25">
      <c r="A28" s="13" t="s">
        <v>113</v>
      </c>
      <c r="B28" s="21"/>
      <c r="C28" s="21"/>
      <c r="D28" s="21"/>
      <c r="E28" s="21"/>
      <c r="F28" s="15"/>
      <c r="G28" s="21"/>
      <c r="H28" s="21"/>
      <c r="I28" s="21"/>
      <c r="J28" s="21"/>
    </row>
    <row r="29" spans="1:11" ht="9.7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6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0.7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thickBot="1" x14ac:dyDescent="0.25">
      <c r="A32" s="12" t="s">
        <v>139</v>
      </c>
    </row>
    <row r="33" spans="1:10" ht="17.25" customHeight="1" x14ac:dyDescent="0.2">
      <c r="A33" s="179" t="s">
        <v>17</v>
      </c>
      <c r="B33" s="169" t="s">
        <v>64</v>
      </c>
      <c r="C33" s="170"/>
      <c r="D33" s="170"/>
      <c r="E33" s="171"/>
      <c r="F33" s="169" t="s">
        <v>739</v>
      </c>
      <c r="G33" s="170"/>
      <c r="H33" s="170"/>
      <c r="I33" s="170"/>
      <c r="J33" s="171"/>
    </row>
    <row r="34" spans="1:10" ht="12" customHeight="1" thickBot="1" x14ac:dyDescent="0.25">
      <c r="A34" s="180"/>
      <c r="B34" s="172"/>
      <c r="C34" s="173"/>
      <c r="D34" s="173"/>
      <c r="E34" s="174"/>
      <c r="F34" s="172"/>
      <c r="G34" s="173"/>
      <c r="H34" s="173"/>
      <c r="I34" s="173"/>
      <c r="J34" s="174"/>
    </row>
    <row r="35" spans="1:10" ht="17.25" customHeight="1" x14ac:dyDescent="0.2">
      <c r="A35" s="180"/>
      <c r="B35" s="179" t="s">
        <v>8</v>
      </c>
      <c r="C35" s="179" t="s">
        <v>71</v>
      </c>
      <c r="D35" s="179" t="s">
        <v>9</v>
      </c>
      <c r="E35" s="179" t="s">
        <v>78</v>
      </c>
      <c r="F35" s="179" t="s">
        <v>20</v>
      </c>
      <c r="G35" s="179" t="s">
        <v>5</v>
      </c>
      <c r="H35" s="179" t="s">
        <v>3</v>
      </c>
      <c r="I35" s="179" t="s">
        <v>7</v>
      </c>
      <c r="J35" s="179" t="s">
        <v>21</v>
      </c>
    </row>
    <row r="36" spans="1:10" ht="17.25" customHeight="1" thickBot="1" x14ac:dyDescent="0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24" customHeight="1" thickBot="1" x14ac:dyDescent="0.25">
      <c r="A37" s="13" t="s">
        <v>106</v>
      </c>
      <c r="B37" s="10">
        <f t="shared" ref="B37:B44" si="0">+(B6*C6*B21)/1000</f>
        <v>0</v>
      </c>
      <c r="C37" s="10">
        <f t="shared" ref="C37:C44" si="1">+(B6*C6*C21)</f>
        <v>0</v>
      </c>
      <c r="D37" s="10">
        <f t="shared" ref="D37:D44" si="2">+(B6*C6*D21)/1000</f>
        <v>0</v>
      </c>
      <c r="E37" s="10">
        <f t="shared" ref="E37:E44" si="3">+(B6*C6*E21)/1000</f>
        <v>0</v>
      </c>
      <c r="F37" s="10">
        <f>+(B6*C6*F21)/1000</f>
        <v>0</v>
      </c>
      <c r="G37" s="10">
        <f t="shared" ref="G37:G44" si="4">+(B6*C6*G21)/1000</f>
        <v>0</v>
      </c>
      <c r="H37" s="10">
        <f t="shared" ref="H37:H44" si="5">+(B6*C6*H21)/1000</f>
        <v>0</v>
      </c>
      <c r="I37" s="10">
        <f t="shared" ref="I37:I44" si="6">+(B6*C6*I21)/1000</f>
        <v>0</v>
      </c>
      <c r="J37" s="10">
        <f t="shared" ref="J37:J44" si="7">+(B6*C6*J21)/1000</f>
        <v>0</v>
      </c>
    </row>
    <row r="38" spans="1:10" ht="24" customHeight="1" thickBot="1" x14ac:dyDescent="0.25">
      <c r="A38" s="13" t="s">
        <v>107</v>
      </c>
      <c r="B38" s="10">
        <f t="shared" si="0"/>
        <v>0</v>
      </c>
      <c r="C38" s="10">
        <f t="shared" si="1"/>
        <v>0</v>
      </c>
      <c r="D38" s="10">
        <f t="shared" si="2"/>
        <v>0</v>
      </c>
      <c r="E38" s="10">
        <f t="shared" si="3"/>
        <v>0</v>
      </c>
      <c r="F38" s="10">
        <f>+(B7*C7*F22)/1000</f>
        <v>0</v>
      </c>
      <c r="G38" s="10">
        <f t="shared" si="4"/>
        <v>0</v>
      </c>
      <c r="H38" s="10">
        <f t="shared" si="5"/>
        <v>0</v>
      </c>
      <c r="I38" s="10">
        <f t="shared" si="6"/>
        <v>0</v>
      </c>
      <c r="J38" s="10">
        <f t="shared" si="7"/>
        <v>0</v>
      </c>
    </row>
    <row r="39" spans="1:10" ht="24" customHeight="1" thickBot="1" x14ac:dyDescent="0.25">
      <c r="A39" s="13" t="s">
        <v>108</v>
      </c>
      <c r="B39" s="10">
        <f t="shared" si="0"/>
        <v>0</v>
      </c>
      <c r="C39" s="10">
        <f t="shared" si="1"/>
        <v>0</v>
      </c>
      <c r="D39" s="10">
        <f t="shared" si="2"/>
        <v>0</v>
      </c>
      <c r="E39" s="10">
        <f t="shared" si="3"/>
        <v>0</v>
      </c>
      <c r="F39" s="10">
        <f>+(B8*C8*F23)/1000</f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10">
        <f t="shared" si="7"/>
        <v>0</v>
      </c>
    </row>
    <row r="40" spans="1:10" ht="24" customHeight="1" thickBot="1" x14ac:dyDescent="0.25">
      <c r="A40" s="13" t="s">
        <v>109</v>
      </c>
      <c r="B40" s="10">
        <f t="shared" si="0"/>
        <v>0</v>
      </c>
      <c r="C40" s="10">
        <f t="shared" si="1"/>
        <v>0</v>
      </c>
      <c r="D40" s="10">
        <f t="shared" si="2"/>
        <v>0</v>
      </c>
      <c r="E40" s="10">
        <f t="shared" si="3"/>
        <v>0</v>
      </c>
      <c r="F40" s="10">
        <f>+(B9*C9*F24)/1000</f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0">
        <f t="shared" si="7"/>
        <v>0</v>
      </c>
    </row>
    <row r="41" spans="1:10" ht="24" customHeight="1" thickBot="1" x14ac:dyDescent="0.25">
      <c r="A41" s="13" t="s">
        <v>110</v>
      </c>
      <c r="B41" s="10">
        <f t="shared" si="0"/>
        <v>0</v>
      </c>
      <c r="C41" s="10">
        <f t="shared" si="1"/>
        <v>0</v>
      </c>
      <c r="D41" s="10">
        <f t="shared" si="2"/>
        <v>0</v>
      </c>
      <c r="E41" s="10">
        <f t="shared" si="3"/>
        <v>0</v>
      </c>
      <c r="F41" s="15"/>
      <c r="G41" s="10">
        <f t="shared" si="4"/>
        <v>0</v>
      </c>
      <c r="H41" s="10">
        <f t="shared" si="5"/>
        <v>0</v>
      </c>
      <c r="I41" s="10">
        <f t="shared" si="6"/>
        <v>0</v>
      </c>
      <c r="J41" s="10">
        <f t="shared" si="7"/>
        <v>0</v>
      </c>
    </row>
    <row r="42" spans="1:10" ht="24" customHeight="1" thickBot="1" x14ac:dyDescent="0.25">
      <c r="A42" s="13" t="s">
        <v>111</v>
      </c>
      <c r="B42" s="10">
        <f t="shared" si="0"/>
        <v>0</v>
      </c>
      <c r="C42" s="10">
        <f t="shared" si="1"/>
        <v>0</v>
      </c>
      <c r="D42" s="10">
        <f t="shared" si="2"/>
        <v>0</v>
      </c>
      <c r="E42" s="10">
        <f t="shared" si="3"/>
        <v>0</v>
      </c>
      <c r="F42" s="15"/>
      <c r="G42" s="10">
        <f t="shared" si="4"/>
        <v>0</v>
      </c>
      <c r="H42" s="10">
        <f t="shared" si="5"/>
        <v>0</v>
      </c>
      <c r="I42" s="10">
        <f t="shared" si="6"/>
        <v>0</v>
      </c>
      <c r="J42" s="10">
        <f t="shared" si="7"/>
        <v>0</v>
      </c>
    </row>
    <row r="43" spans="1:10" ht="24" customHeight="1" thickBot="1" x14ac:dyDescent="0.25">
      <c r="A43" s="13" t="s">
        <v>112</v>
      </c>
      <c r="B43" s="10">
        <f t="shared" si="0"/>
        <v>0</v>
      </c>
      <c r="C43" s="10">
        <f t="shared" si="1"/>
        <v>0</v>
      </c>
      <c r="D43" s="10">
        <f t="shared" si="2"/>
        <v>0</v>
      </c>
      <c r="E43" s="10">
        <f t="shared" si="3"/>
        <v>0</v>
      </c>
      <c r="F43" s="15"/>
      <c r="G43" s="10">
        <f t="shared" si="4"/>
        <v>0</v>
      </c>
      <c r="H43" s="10">
        <f t="shared" si="5"/>
        <v>0</v>
      </c>
      <c r="I43" s="10">
        <f t="shared" si="6"/>
        <v>0</v>
      </c>
      <c r="J43" s="10">
        <f t="shared" si="7"/>
        <v>0</v>
      </c>
    </row>
    <row r="44" spans="1:10" ht="24" customHeight="1" thickBot="1" x14ac:dyDescent="0.25">
      <c r="A44" s="13" t="s">
        <v>113</v>
      </c>
      <c r="B44" s="10">
        <f t="shared" si="0"/>
        <v>0</v>
      </c>
      <c r="C44" s="10">
        <f t="shared" si="1"/>
        <v>0</v>
      </c>
      <c r="D44" s="10">
        <f t="shared" si="2"/>
        <v>0</v>
      </c>
      <c r="E44" s="10">
        <f t="shared" si="3"/>
        <v>0</v>
      </c>
      <c r="F44" s="15"/>
      <c r="G44" s="10">
        <f t="shared" si="4"/>
        <v>0</v>
      </c>
      <c r="H44" s="10">
        <f t="shared" si="5"/>
        <v>0</v>
      </c>
      <c r="I44" s="10">
        <f t="shared" si="6"/>
        <v>0</v>
      </c>
      <c r="J44" s="10">
        <f t="shared" si="7"/>
        <v>0</v>
      </c>
    </row>
    <row r="45" spans="1:10" ht="24" customHeight="1" thickBot="1" x14ac:dyDescent="0.25">
      <c r="A45" s="18" t="s">
        <v>22</v>
      </c>
      <c r="B45" s="10">
        <f t="shared" ref="B45:J45" si="8">SUM(B37:B44)</f>
        <v>0</v>
      </c>
      <c r="C45" s="10">
        <f t="shared" si="8"/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0">
        <f t="shared" si="8"/>
        <v>0</v>
      </c>
    </row>
    <row r="46" spans="1:10" ht="5.25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5.25" hidden="1" customHeigh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6.75" hidden="1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.5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.75" thickBot="1" x14ac:dyDescent="0.25">
      <c r="A50" s="12" t="s">
        <v>140</v>
      </c>
    </row>
    <row r="51" spans="1:10" ht="20.25" customHeight="1" thickBot="1" x14ac:dyDescent="0.25">
      <c r="A51" s="222" t="s">
        <v>17</v>
      </c>
      <c r="B51" s="187" t="s">
        <v>21</v>
      </c>
      <c r="C51" s="188"/>
      <c r="D51" s="188"/>
      <c r="E51" s="188"/>
      <c r="F51" s="188"/>
      <c r="G51" s="188"/>
      <c r="H51" s="188"/>
      <c r="I51" s="189"/>
    </row>
    <row r="52" spans="1:10" ht="23.25" customHeight="1" thickBot="1" x14ac:dyDescent="0.25">
      <c r="A52" s="223"/>
      <c r="B52" s="179" t="s">
        <v>73</v>
      </c>
      <c r="C52" s="179" t="s">
        <v>74</v>
      </c>
      <c r="D52" s="187" t="s">
        <v>128</v>
      </c>
      <c r="E52" s="188"/>
      <c r="F52" s="188"/>
      <c r="G52" s="188"/>
      <c r="H52" s="188"/>
      <c r="I52" s="189"/>
    </row>
    <row r="53" spans="1:10" ht="23.25" customHeight="1" thickBot="1" x14ac:dyDescent="0.25">
      <c r="A53" s="223"/>
      <c r="B53" s="180"/>
      <c r="C53" s="180"/>
      <c r="D53" s="179" t="s">
        <v>23</v>
      </c>
      <c r="E53" s="179" t="s">
        <v>24</v>
      </c>
      <c r="F53" s="187" t="s">
        <v>25</v>
      </c>
      <c r="G53" s="188"/>
      <c r="H53" s="188"/>
      <c r="I53" s="189"/>
    </row>
    <row r="54" spans="1:10" ht="38.25" customHeight="1" thickBot="1" x14ac:dyDescent="0.25">
      <c r="A54" s="224"/>
      <c r="B54" s="181"/>
      <c r="C54" s="181"/>
      <c r="D54" s="181"/>
      <c r="E54" s="181"/>
      <c r="F54" s="38" t="s">
        <v>26</v>
      </c>
      <c r="G54" s="38" t="s">
        <v>27</v>
      </c>
      <c r="H54" s="38" t="s">
        <v>28</v>
      </c>
      <c r="I54" s="38" t="s">
        <v>29</v>
      </c>
    </row>
    <row r="55" spans="1:10" ht="24" customHeight="1" thickBot="1" x14ac:dyDescent="0.25">
      <c r="A55" s="13" t="s">
        <v>106</v>
      </c>
      <c r="B55" s="21"/>
      <c r="C55" s="21"/>
      <c r="D55" s="21"/>
      <c r="E55" s="21"/>
      <c r="F55" s="21"/>
      <c r="G55" s="21"/>
      <c r="H55" s="21"/>
      <c r="I55" s="21"/>
    </row>
    <row r="56" spans="1:10" ht="24" customHeight="1" thickBot="1" x14ac:dyDescent="0.25">
      <c r="A56" s="13" t="s">
        <v>107</v>
      </c>
      <c r="B56" s="21"/>
      <c r="C56" s="21"/>
      <c r="D56" s="21"/>
      <c r="E56" s="21"/>
      <c r="F56" s="21"/>
      <c r="G56" s="21"/>
      <c r="H56" s="21"/>
      <c r="I56" s="21"/>
    </row>
    <row r="57" spans="1:10" ht="24" customHeight="1" thickBot="1" x14ac:dyDescent="0.25">
      <c r="A57" s="13" t="s">
        <v>108</v>
      </c>
      <c r="B57" s="21"/>
      <c r="C57" s="21"/>
      <c r="D57" s="21"/>
      <c r="E57" s="21"/>
      <c r="F57" s="21"/>
      <c r="G57" s="21"/>
      <c r="H57" s="21"/>
      <c r="I57" s="21"/>
    </row>
    <row r="58" spans="1:10" ht="24" customHeight="1" thickBot="1" x14ac:dyDescent="0.25">
      <c r="A58" s="13" t="s">
        <v>109</v>
      </c>
      <c r="B58" s="21"/>
      <c r="C58" s="23"/>
      <c r="D58" s="21"/>
      <c r="E58" s="21"/>
      <c r="F58" s="21"/>
      <c r="G58" s="21"/>
      <c r="H58" s="21"/>
      <c r="I58" s="21"/>
    </row>
    <row r="59" spans="1:10" ht="24" customHeight="1" thickBot="1" x14ac:dyDescent="0.25">
      <c r="A59" s="13" t="s">
        <v>110</v>
      </c>
      <c r="B59" s="21"/>
      <c r="C59" s="23"/>
      <c r="D59" s="21"/>
      <c r="E59" s="21"/>
      <c r="F59" s="21"/>
      <c r="G59" s="21"/>
      <c r="H59" s="21"/>
      <c r="I59" s="21"/>
    </row>
    <row r="60" spans="1:10" ht="24" customHeight="1" thickBot="1" x14ac:dyDescent="0.25">
      <c r="A60" s="13" t="s">
        <v>111</v>
      </c>
      <c r="B60" s="21"/>
      <c r="C60" s="23"/>
      <c r="D60" s="21"/>
      <c r="E60" s="21"/>
      <c r="F60" s="21"/>
      <c r="G60" s="21"/>
      <c r="H60" s="21"/>
      <c r="I60" s="21"/>
    </row>
    <row r="61" spans="1:10" ht="24" customHeight="1" thickBot="1" x14ac:dyDescent="0.25">
      <c r="A61" s="13" t="s">
        <v>112</v>
      </c>
      <c r="B61" s="21"/>
      <c r="C61" s="23"/>
      <c r="D61" s="21"/>
      <c r="E61" s="21"/>
      <c r="F61" s="21"/>
      <c r="G61" s="21"/>
      <c r="H61" s="21"/>
      <c r="I61" s="21"/>
    </row>
    <row r="62" spans="1:10" ht="24" customHeight="1" thickBot="1" x14ac:dyDescent="0.25">
      <c r="A62" s="13" t="s">
        <v>113</v>
      </c>
      <c r="B62" s="21"/>
      <c r="C62" s="23"/>
      <c r="D62" s="21"/>
      <c r="E62" s="21"/>
      <c r="F62" s="21"/>
      <c r="G62" s="21"/>
      <c r="H62" s="21"/>
      <c r="I62" s="21"/>
    </row>
    <row r="63" spans="1:10" ht="24" customHeight="1" thickBot="1" x14ac:dyDescent="0.25">
      <c r="A63" s="138" t="s">
        <v>736</v>
      </c>
      <c r="B63" s="69" t="e">
        <f>+(B55*J37+B56*J38)/(J37+J38)</f>
        <v>#DIV/0!</v>
      </c>
      <c r="C63" s="197" t="e">
        <f>+(C55*J37+C56*J38+C57*J39+C58*J40+C59*J41+C60*J42+C61*J43+C62*J44)/J45</f>
        <v>#DIV/0!</v>
      </c>
      <c r="D63" s="197" t="str">
        <f>+IF(COUNTIFS(D$55:D$62,"x")&gt;0,"X","")</f>
        <v/>
      </c>
      <c r="E63" s="197" t="str">
        <f t="shared" ref="E63:I63" si="9">+IF(COUNTIFS(E$55:E$62,"x")&gt;0,"X","")</f>
        <v/>
      </c>
      <c r="F63" s="197" t="str">
        <f t="shared" si="9"/>
        <v/>
      </c>
      <c r="G63" s="197" t="str">
        <f t="shared" si="9"/>
        <v/>
      </c>
      <c r="H63" s="197" t="str">
        <f t="shared" si="9"/>
        <v/>
      </c>
      <c r="I63" s="197" t="str">
        <f t="shared" si="9"/>
        <v/>
      </c>
      <c r="J63" s="63"/>
    </row>
    <row r="64" spans="1:10" ht="24" customHeight="1" thickBot="1" x14ac:dyDescent="0.25">
      <c r="A64" s="139" t="s">
        <v>737</v>
      </c>
      <c r="B64" s="69" t="e">
        <f>+(B57*J39+B58*J40+B59*J41+B60*J42+B61*J43+B62*J44)/(J45-J37-J38)</f>
        <v>#DIV/0!</v>
      </c>
      <c r="C64" s="198"/>
      <c r="D64" s="198"/>
      <c r="E64" s="198"/>
      <c r="F64" s="198"/>
      <c r="G64" s="198"/>
      <c r="H64" s="198"/>
      <c r="I64" s="198"/>
      <c r="J64" s="63"/>
    </row>
    <row r="65" spans="1:10" s="19" customFormat="1" ht="14.25" customHeight="1" x14ac:dyDescent="0.25">
      <c r="A65" s="199" t="s">
        <v>125</v>
      </c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s="19" customFormat="1" ht="14.25" customHeight="1" x14ac:dyDescent="0.2">
      <c r="A66" s="199" t="s">
        <v>738</v>
      </c>
      <c r="B66" s="199"/>
      <c r="C66" s="199"/>
      <c r="D66" s="199"/>
      <c r="E66" s="199"/>
      <c r="F66" s="199"/>
      <c r="G66" s="199"/>
      <c r="H66" s="199"/>
      <c r="I66" s="199"/>
      <c r="J66" s="199"/>
    </row>
    <row r="67" spans="1:10" s="19" customFormat="1" ht="14.25" customHeight="1" x14ac:dyDescent="0.2">
      <c r="A67" s="207" t="s">
        <v>126</v>
      </c>
      <c r="B67" s="207"/>
      <c r="C67" s="207"/>
      <c r="D67" s="207"/>
      <c r="E67" s="207"/>
      <c r="F67" s="207"/>
      <c r="G67" s="207"/>
      <c r="H67" s="207"/>
      <c r="I67" s="207"/>
      <c r="J67" s="207"/>
    </row>
    <row r="70" spans="1:10" x14ac:dyDescent="0.2">
      <c r="B70" s="24"/>
      <c r="C70" s="24"/>
      <c r="D70" s="24"/>
      <c r="E70" s="24"/>
      <c r="F70" s="24"/>
    </row>
    <row r="71" spans="1:10" x14ac:dyDescent="0.2">
      <c r="B71" s="24"/>
      <c r="C71" s="24"/>
      <c r="D71" s="24"/>
      <c r="E71" s="24"/>
      <c r="F71" s="24"/>
    </row>
    <row r="72" spans="1:10" x14ac:dyDescent="0.2">
      <c r="B72" s="24"/>
      <c r="C72" s="24"/>
      <c r="D72" s="24"/>
      <c r="E72" s="24"/>
      <c r="F72" s="24"/>
    </row>
    <row r="73" spans="1:10" x14ac:dyDescent="0.2">
      <c r="B73" s="24"/>
      <c r="C73" s="24"/>
      <c r="D73" s="24"/>
      <c r="E73" s="24"/>
      <c r="F73" s="24"/>
    </row>
    <row r="74" spans="1:10" x14ac:dyDescent="0.2">
      <c r="B74" s="24"/>
      <c r="C74" s="24"/>
      <c r="D74" s="24"/>
      <c r="E74" s="24"/>
      <c r="F74" s="24"/>
    </row>
    <row r="75" spans="1:10" x14ac:dyDescent="0.2">
      <c r="B75" s="24"/>
      <c r="C75" s="24"/>
      <c r="D75" s="24"/>
      <c r="E75" s="24"/>
      <c r="F75" s="24"/>
    </row>
  </sheetData>
  <sheetProtection algorithmName="SHA-512" hashValue="ruRjgjGEs/YwIG9YcNbc6RsfG4wzJY/EoYm5E37O5D0m4oR3KBICEjCX6CoBD8uXbKxQ36vHTuXNbzN3drGhoQ==" saltValue="9+WMLOVLiYawkBOBdQnKkQ==" spinCount="100000" sheet="1" objects="1" scenarios="1"/>
  <mergeCells count="43">
    <mergeCell ref="I63:I64"/>
    <mergeCell ref="C63:C64"/>
    <mergeCell ref="D63:D64"/>
    <mergeCell ref="E63:E64"/>
    <mergeCell ref="F63:F64"/>
    <mergeCell ref="A65:J65"/>
    <mergeCell ref="A66:J66"/>
    <mergeCell ref="A67:J67"/>
    <mergeCell ref="J19:J20"/>
    <mergeCell ref="J35:J36"/>
    <mergeCell ref="B35:B36"/>
    <mergeCell ref="D35:D36"/>
    <mergeCell ref="E35:E36"/>
    <mergeCell ref="F35:F36"/>
    <mergeCell ref="G35:G36"/>
    <mergeCell ref="H35:H36"/>
    <mergeCell ref="I35:I36"/>
    <mergeCell ref="C35:C36"/>
    <mergeCell ref="A51:A54"/>
    <mergeCell ref="G63:G64"/>
    <mergeCell ref="H63:H64"/>
    <mergeCell ref="B2:J2"/>
    <mergeCell ref="F17:J17"/>
    <mergeCell ref="F18:J18"/>
    <mergeCell ref="A17:A20"/>
    <mergeCell ref="B19:B20"/>
    <mergeCell ref="D19:D20"/>
    <mergeCell ref="E19:E20"/>
    <mergeCell ref="F19:F20"/>
    <mergeCell ref="G19:G20"/>
    <mergeCell ref="H19:H20"/>
    <mergeCell ref="I19:I20"/>
    <mergeCell ref="B17:E18"/>
    <mergeCell ref="A33:A36"/>
    <mergeCell ref="B33:E34"/>
    <mergeCell ref="B51:I51"/>
    <mergeCell ref="B52:B54"/>
    <mergeCell ref="C52:C54"/>
    <mergeCell ref="D52:I52"/>
    <mergeCell ref="D53:D54"/>
    <mergeCell ref="E53:E54"/>
    <mergeCell ref="F53:I53"/>
    <mergeCell ref="F33:J34"/>
  </mergeCells>
  <pageMargins left="0.70866141732283472" right="0.70866141732283472" top="1.6535433070866143" bottom="1.1417322834645669" header="0.35433070866141736" footer="0.15748031496062992"/>
  <pageSetup paperSize="8" scale="86" fitToHeight="0" orientation="landscape" r:id="rId1"/>
  <headerFooter>
    <oddHeader>&amp;L&amp;G&amp;C
&amp;24Plano de Alimentação</oddHeader>
    <oddFooter>&amp;C&amp;G</oddFooter>
  </headerFooter>
  <rowBreaks count="1" manualBreakCount="1">
    <brk id="31" max="10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22"/>
  <sheetViews>
    <sheetView showGridLines="0" zoomScaleNormal="100" zoomScalePageLayoutView="80" workbookViewId="0"/>
  </sheetViews>
  <sheetFormatPr defaultRowHeight="15" x14ac:dyDescent="0.25"/>
  <cols>
    <col min="1" max="1" width="9.140625" style="26"/>
    <col min="2" max="2" width="40" style="26" customWidth="1"/>
    <col min="3" max="3" width="25" style="26" customWidth="1"/>
    <col min="4" max="4" width="23.5703125" style="26" customWidth="1"/>
    <col min="5" max="5" width="24.140625" style="26" customWidth="1"/>
    <col min="6" max="6" width="21.5703125" style="26" customWidth="1"/>
    <col min="7" max="16384" width="9.140625" style="26"/>
  </cols>
  <sheetData>
    <row r="1" spans="2:8" ht="18.75" x14ac:dyDescent="0.3">
      <c r="B1" s="25"/>
    </row>
    <row r="2" spans="2:8" ht="15.75" thickBot="1" x14ac:dyDescent="0.3"/>
    <row r="3" spans="2:8" x14ac:dyDescent="0.25">
      <c r="B3" s="225" t="s">
        <v>17</v>
      </c>
      <c r="C3" s="227" t="s">
        <v>19</v>
      </c>
      <c r="D3" s="227"/>
      <c r="E3" s="227"/>
      <c r="F3" s="228"/>
    </row>
    <row r="4" spans="2:8" ht="15.75" thickBot="1" x14ac:dyDescent="0.3">
      <c r="B4" s="226"/>
      <c r="C4" s="229" t="s">
        <v>119</v>
      </c>
      <c r="D4" s="229"/>
      <c r="E4" s="229"/>
      <c r="F4" s="230"/>
    </row>
    <row r="5" spans="2:8" ht="15.75" thickBot="1" x14ac:dyDescent="0.3">
      <c r="B5" s="226"/>
      <c r="C5" s="80" t="s">
        <v>37</v>
      </c>
      <c r="D5" s="81" t="s">
        <v>38</v>
      </c>
      <c r="E5" s="81" t="s">
        <v>39</v>
      </c>
      <c r="F5" s="82" t="s">
        <v>40</v>
      </c>
    </row>
    <row r="6" spans="2:8" ht="30" x14ac:dyDescent="0.25">
      <c r="B6" s="83" t="s">
        <v>143</v>
      </c>
      <c r="C6" s="125"/>
      <c r="D6" s="126"/>
      <c r="E6" s="125"/>
      <c r="F6" s="125"/>
      <c r="H6" s="27"/>
    </row>
    <row r="7" spans="2:8" x14ac:dyDescent="0.25">
      <c r="B7" s="86" t="s">
        <v>42</v>
      </c>
      <c r="C7" s="122">
        <f>+'2.PA_PLANO DE ALIMENTAÇÃO'!I40</f>
        <v>0</v>
      </c>
      <c r="D7" s="124">
        <f>+'2.PA_PLANO DE ALIMENTAÇÃO'!J40</f>
        <v>0</v>
      </c>
      <c r="E7" s="122">
        <f>+'2.PA_PLANO DE ALIMENTAÇÃO'!K40</f>
        <v>0</v>
      </c>
      <c r="F7" s="122">
        <f>+'2.PA_PLANO DE ALIMENTAÇÃO'!L40</f>
        <v>0</v>
      </c>
      <c r="H7" s="27"/>
    </row>
    <row r="8" spans="2:8" ht="15.75" thickBot="1" x14ac:dyDescent="0.3">
      <c r="B8" s="87" t="s">
        <v>43</v>
      </c>
      <c r="C8" s="123">
        <f>+IFERROR(C7/(+$C$7+$D$7+$E$7+$F$7),0)</f>
        <v>0</v>
      </c>
      <c r="D8" s="123">
        <f t="shared" ref="D8:F8" si="0">+IFERROR(D7/(+$C$7+$D$7+$E$7+$F$7),0)</f>
        <v>0</v>
      </c>
      <c r="E8" s="123">
        <f t="shared" si="0"/>
        <v>0</v>
      </c>
      <c r="F8" s="123">
        <f t="shared" si="0"/>
        <v>0</v>
      </c>
      <c r="H8" s="28"/>
    </row>
    <row r="9" spans="2:8" x14ac:dyDescent="0.25">
      <c r="B9" s="83" t="s">
        <v>144</v>
      </c>
      <c r="C9" s="84"/>
      <c r="D9" s="85"/>
      <c r="E9" s="84"/>
      <c r="F9" s="84"/>
      <c r="H9" s="27"/>
    </row>
    <row r="10" spans="2:8" x14ac:dyDescent="0.25">
      <c r="B10" s="88" t="s">
        <v>60</v>
      </c>
      <c r="C10" s="122">
        <f>+'3.1.CC_GH1'!B24</f>
        <v>0</v>
      </c>
      <c r="D10" s="124">
        <f>+'3.1.CC_GH1'!C24</f>
        <v>0</v>
      </c>
      <c r="E10" s="122">
        <f>+'3.1.CC_GH1'!D24</f>
        <v>0</v>
      </c>
      <c r="F10" s="122">
        <f>+'3.1.CC_GH1'!E24</f>
        <v>0</v>
      </c>
      <c r="H10" s="27"/>
    </row>
    <row r="11" spans="2:8" x14ac:dyDescent="0.25">
      <c r="B11" s="88" t="s">
        <v>61</v>
      </c>
      <c r="C11" s="122">
        <f>+'3.2.CC_GH2'!B24</f>
        <v>0</v>
      </c>
      <c r="D11" s="122">
        <f>+'3.2.CC_GH2'!C24</f>
        <v>0</v>
      </c>
      <c r="E11" s="122">
        <f>+'3.2.CC_GH2'!D24</f>
        <v>0</v>
      </c>
      <c r="F11" s="122">
        <f>+'3.2.CC_GH2'!E24</f>
        <v>0</v>
      </c>
      <c r="H11" s="27"/>
    </row>
    <row r="12" spans="2:8" x14ac:dyDescent="0.25">
      <c r="B12" s="88" t="s">
        <v>62</v>
      </c>
      <c r="C12" s="122">
        <f>+'3.3.CC_GH3'!B24</f>
        <v>0</v>
      </c>
      <c r="D12" s="122">
        <f>+'3.3.CC_GH3'!C24</f>
        <v>0</v>
      </c>
      <c r="E12" s="122">
        <f>+'3.3.CC_GH3'!D24</f>
        <v>0</v>
      </c>
      <c r="F12" s="122">
        <f>+'3.3.CC_GH3'!E24</f>
        <v>0</v>
      </c>
      <c r="H12" s="27"/>
    </row>
    <row r="13" spans="2:8" x14ac:dyDescent="0.25">
      <c r="B13" s="88"/>
      <c r="C13" s="122"/>
      <c r="D13" s="124"/>
      <c r="E13" s="122"/>
      <c r="F13" s="122"/>
      <c r="H13" s="27"/>
    </row>
    <row r="14" spans="2:8" x14ac:dyDescent="0.25">
      <c r="B14" s="88" t="s">
        <v>118</v>
      </c>
      <c r="C14" s="122"/>
      <c r="D14" s="124"/>
      <c r="E14" s="122"/>
      <c r="F14" s="122"/>
      <c r="H14" s="27"/>
    </row>
    <row r="15" spans="2:8" x14ac:dyDescent="0.25">
      <c r="B15" s="86" t="s">
        <v>44</v>
      </c>
      <c r="C15" s="122">
        <f>SUM(C10:C14)</f>
        <v>0</v>
      </c>
      <c r="D15" s="124">
        <f t="shared" ref="D15:F15" si="1">SUM(D10:D14)</f>
        <v>0</v>
      </c>
      <c r="E15" s="122">
        <f t="shared" si="1"/>
        <v>0</v>
      </c>
      <c r="F15" s="122">
        <f t="shared" si="1"/>
        <v>0</v>
      </c>
      <c r="H15" s="27"/>
    </row>
    <row r="16" spans="2:8" ht="15.75" thickBot="1" x14ac:dyDescent="0.3">
      <c r="B16" s="87" t="s">
        <v>43</v>
      </c>
      <c r="C16" s="123">
        <f>+IFERROR(C15/(+$C$15+$D$15+$E$15+$F$15),0)</f>
        <v>0</v>
      </c>
      <c r="D16" s="123">
        <f t="shared" ref="D16:F16" si="2">+IFERROR(D15/(+$C$15+$D$15+$E$15+$F$15),0)</f>
        <v>0</v>
      </c>
      <c r="E16" s="123">
        <f t="shared" si="2"/>
        <v>0</v>
      </c>
      <c r="F16" s="123">
        <f t="shared" si="2"/>
        <v>0</v>
      </c>
      <c r="H16" s="28"/>
    </row>
    <row r="17" spans="2:8" x14ac:dyDescent="0.25">
      <c r="B17" s="83" t="s">
        <v>145</v>
      </c>
      <c r="C17" s="125"/>
      <c r="D17" s="126"/>
      <c r="E17" s="125"/>
      <c r="F17" s="125"/>
      <c r="H17" s="28"/>
    </row>
    <row r="18" spans="2:8" x14ac:dyDescent="0.25">
      <c r="B18" s="89" t="s">
        <v>45</v>
      </c>
      <c r="C18" s="122">
        <f>+C15-C7</f>
        <v>0</v>
      </c>
      <c r="D18" s="124">
        <f>+D15-D7</f>
        <v>0</v>
      </c>
      <c r="E18" s="122">
        <f>+E15-E7</f>
        <v>0</v>
      </c>
      <c r="F18" s="122">
        <f>+F15-F7</f>
        <v>0</v>
      </c>
      <c r="H18" s="28"/>
    </row>
    <row r="19" spans="2:8" ht="15.75" thickBot="1" x14ac:dyDescent="0.3">
      <c r="B19" s="90" t="s">
        <v>46</v>
      </c>
      <c r="C19" s="123">
        <f>(+C16-C8)</f>
        <v>0</v>
      </c>
      <c r="D19" s="123">
        <f t="shared" ref="D19:F19" si="3">(+D16-D8)</f>
        <v>0</v>
      </c>
      <c r="E19" s="123">
        <f t="shared" si="3"/>
        <v>0</v>
      </c>
      <c r="F19" s="123">
        <f t="shared" si="3"/>
        <v>0</v>
      </c>
      <c r="H19" s="28"/>
    </row>
    <row r="20" spans="2:8" x14ac:dyDescent="0.25">
      <c r="H20" s="27"/>
    </row>
    <row r="21" spans="2:8" x14ac:dyDescent="0.25">
      <c r="C21" s="29"/>
      <c r="D21" s="29"/>
      <c r="E21" s="29"/>
      <c r="F21" s="29"/>
      <c r="H21" s="27"/>
    </row>
    <row r="22" spans="2:8" x14ac:dyDescent="0.25">
      <c r="H22" s="27"/>
    </row>
  </sheetData>
  <sheetProtection algorithmName="SHA-512" hashValue="JmMd/XTbNdZjKVkFRZTv+aXId7rA7oBJRaoPc3G97wfCA3na/TSagyhdnGNM4DLFyOpr3Puf+Eo9/GDIXgTqEg==" saltValue="08qaqhdAO7wjABczjMuyNw==" spinCount="100000" sheet="1" objects="1" scenarios="1"/>
  <mergeCells count="3">
    <mergeCell ref="B3:B5"/>
    <mergeCell ref="C3:F3"/>
    <mergeCell ref="C4:F4"/>
  </mergeCells>
  <pageMargins left="0.23622047244094491" right="0.23622047244094491" top="1.5748031496062993" bottom="0.74803149606299213" header="0.31496062992125984" footer="0.31496062992125984"/>
  <pageSetup paperSize="9" scale="61" fitToHeight="0" orientation="portrait" r:id="rId1"/>
  <headerFooter>
    <oddHeader>&amp;L&amp;G&amp;C
&amp;24Caderno de Campo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01"/>
  <sheetViews>
    <sheetView showGridLines="0" zoomScale="80" zoomScaleNormal="80" zoomScalePageLayoutView="80" workbookViewId="0"/>
  </sheetViews>
  <sheetFormatPr defaultRowHeight="15" x14ac:dyDescent="0.25"/>
  <cols>
    <col min="1" max="1" width="44.140625" style="26" customWidth="1"/>
    <col min="2" max="5" width="20.140625" style="26" customWidth="1"/>
    <col min="6" max="6" width="57.28515625" style="26" customWidth="1"/>
    <col min="7" max="7" width="3.7109375" style="26" customWidth="1"/>
    <col min="8" max="8" width="44.140625" style="26" customWidth="1"/>
    <col min="9" max="9" width="10.85546875" style="26" customWidth="1"/>
    <col min="10" max="10" width="12.140625" style="26" customWidth="1"/>
    <col min="11" max="14" width="16.140625" style="26" customWidth="1"/>
    <col min="15" max="16384" width="9.140625" style="26"/>
  </cols>
  <sheetData>
    <row r="1" spans="1:14" ht="15.75" thickBot="1" x14ac:dyDescent="0.3"/>
    <row r="2" spans="1:14" ht="18" thickBot="1" x14ac:dyDescent="0.35">
      <c r="A2" s="62" t="s">
        <v>13</v>
      </c>
      <c r="B2" s="242">
        <f>+'2.1.PA_GH1'!B2:K2</f>
        <v>0</v>
      </c>
      <c r="C2" s="243"/>
      <c r="D2" s="243"/>
      <c r="E2" s="243"/>
      <c r="F2" s="244"/>
    </row>
    <row r="3" spans="1:14" x14ac:dyDescent="0.25">
      <c r="A3" s="30"/>
      <c r="B3" s="31"/>
      <c r="C3" s="31"/>
      <c r="D3" s="31"/>
      <c r="E3" s="31"/>
      <c r="F3" s="31"/>
    </row>
    <row r="4" spans="1:14" ht="15.75" thickBot="1" x14ac:dyDescent="0.3">
      <c r="A4" s="9" t="s">
        <v>146</v>
      </c>
      <c r="B4" s="91"/>
      <c r="C4" s="91"/>
      <c r="D4" s="91"/>
      <c r="E4" s="91"/>
      <c r="F4" s="91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225"/>
      <c r="B5" s="232" t="s">
        <v>120</v>
      </c>
      <c r="C5" s="233"/>
      <c r="D5" s="233"/>
      <c r="E5" s="234"/>
      <c r="F5" s="238" t="s">
        <v>36</v>
      </c>
      <c r="G5" s="42"/>
      <c r="H5" s="42"/>
      <c r="I5" s="42"/>
      <c r="J5" s="42"/>
      <c r="K5" s="42"/>
      <c r="L5" s="42"/>
      <c r="M5" s="42"/>
      <c r="N5" s="42"/>
    </row>
    <row r="6" spans="1:14" ht="15.75" thickBot="1" x14ac:dyDescent="0.3">
      <c r="A6" s="226"/>
      <c r="B6" s="241" t="s">
        <v>35</v>
      </c>
      <c r="C6" s="229"/>
      <c r="D6" s="229"/>
      <c r="E6" s="230"/>
      <c r="F6" s="239"/>
      <c r="G6" s="42"/>
      <c r="H6" s="42"/>
      <c r="I6" s="42"/>
      <c r="J6" s="42"/>
      <c r="K6" s="42"/>
      <c r="L6" s="42"/>
      <c r="M6" s="42"/>
      <c r="N6" s="42"/>
    </row>
    <row r="7" spans="1:14" ht="32.25" customHeight="1" thickBot="1" x14ac:dyDescent="0.3">
      <c r="A7" s="226"/>
      <c r="B7" s="92" t="s">
        <v>37</v>
      </c>
      <c r="C7" s="92" t="s">
        <v>38</v>
      </c>
      <c r="D7" s="92" t="s">
        <v>39</v>
      </c>
      <c r="E7" s="92" t="s">
        <v>40</v>
      </c>
      <c r="F7" s="239"/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93" t="s">
        <v>105</v>
      </c>
      <c r="B8" s="94"/>
      <c r="C8" s="95"/>
      <c r="D8" s="94"/>
      <c r="E8" s="94"/>
      <c r="F8" s="96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97" t="s">
        <v>42</v>
      </c>
      <c r="B9" s="127">
        <f>+'2.PA_PLANO DE ALIMENTAÇÃO'!I35</f>
        <v>0</v>
      </c>
      <c r="C9" s="128">
        <f>+'2.PA_PLANO DE ALIMENTAÇÃO'!J35</f>
        <v>0</v>
      </c>
      <c r="D9" s="127">
        <f>+'2.PA_PLANO DE ALIMENTAÇÃO'!K35</f>
        <v>0</v>
      </c>
      <c r="E9" s="127">
        <f>+'2.PA_PLANO DE ALIMENTAÇÃO'!L35</f>
        <v>0</v>
      </c>
      <c r="F9" s="98"/>
      <c r="G9" s="42"/>
      <c r="H9" s="42"/>
      <c r="I9" s="42"/>
      <c r="J9" s="42"/>
      <c r="K9" s="42"/>
      <c r="L9" s="42"/>
      <c r="M9" s="42"/>
      <c r="N9" s="42"/>
    </row>
    <row r="10" spans="1:14" ht="15.75" thickBot="1" x14ac:dyDescent="0.3">
      <c r="A10" s="99" t="s">
        <v>43</v>
      </c>
      <c r="B10" s="129">
        <f>IFERROR(+B9/(+$B$9+$C$9+$D$9+$E$9),0)</f>
        <v>0</v>
      </c>
      <c r="C10" s="129">
        <f t="shared" ref="C10:E10" si="0">IFERROR(+C9/(+$B$9+$C$9+$D$9+$E$9),0)</f>
        <v>0</v>
      </c>
      <c r="D10" s="129">
        <f t="shared" si="0"/>
        <v>0</v>
      </c>
      <c r="E10" s="129">
        <f t="shared" si="0"/>
        <v>0</v>
      </c>
      <c r="F10" s="100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93" t="s">
        <v>47</v>
      </c>
      <c r="B11" s="130"/>
      <c r="C11" s="131"/>
      <c r="D11" s="130"/>
      <c r="E11" s="130"/>
      <c r="F11" s="101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102" t="s">
        <v>48</v>
      </c>
      <c r="B12" s="127">
        <f>+B42</f>
        <v>0</v>
      </c>
      <c r="C12" s="127">
        <f t="shared" ref="C12:E12" si="1">+C42</f>
        <v>0</v>
      </c>
      <c r="D12" s="127">
        <f t="shared" si="1"/>
        <v>0</v>
      </c>
      <c r="E12" s="127">
        <f t="shared" si="1"/>
        <v>0</v>
      </c>
      <c r="F12" s="103">
        <f>+F42</f>
        <v>0</v>
      </c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102" t="s">
        <v>49</v>
      </c>
      <c r="B13" s="127">
        <f>+B57</f>
        <v>0</v>
      </c>
      <c r="C13" s="127">
        <f t="shared" ref="C13:E13" si="2">+C57</f>
        <v>0</v>
      </c>
      <c r="D13" s="127">
        <f t="shared" si="2"/>
        <v>0</v>
      </c>
      <c r="E13" s="127">
        <f t="shared" si="2"/>
        <v>0</v>
      </c>
      <c r="F13" s="103">
        <f>+F57</f>
        <v>0</v>
      </c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102" t="s">
        <v>50</v>
      </c>
      <c r="B14" s="127">
        <f>+B71</f>
        <v>0</v>
      </c>
      <c r="C14" s="127">
        <f t="shared" ref="C14:E14" si="3">+C71</f>
        <v>0</v>
      </c>
      <c r="D14" s="127">
        <f t="shared" si="3"/>
        <v>0</v>
      </c>
      <c r="E14" s="127">
        <f t="shared" si="3"/>
        <v>0</v>
      </c>
      <c r="F14" s="103">
        <f>+F71</f>
        <v>0</v>
      </c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102" t="s">
        <v>51</v>
      </c>
      <c r="B15" s="127">
        <f>+B85</f>
        <v>0</v>
      </c>
      <c r="C15" s="127">
        <f t="shared" ref="C15:E15" si="4">+C85</f>
        <v>0</v>
      </c>
      <c r="D15" s="127">
        <f t="shared" si="4"/>
        <v>0</v>
      </c>
      <c r="E15" s="127">
        <f t="shared" si="4"/>
        <v>0</v>
      </c>
      <c r="F15" s="103">
        <f>+F85</f>
        <v>0</v>
      </c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102" t="s">
        <v>52</v>
      </c>
      <c r="B16" s="127">
        <f>+B99</f>
        <v>0</v>
      </c>
      <c r="C16" s="127">
        <f t="shared" ref="C16:E16" si="5">+C99</f>
        <v>0</v>
      </c>
      <c r="D16" s="127">
        <f t="shared" si="5"/>
        <v>0</v>
      </c>
      <c r="E16" s="127">
        <f t="shared" si="5"/>
        <v>0</v>
      </c>
      <c r="F16" s="103">
        <f>+F99</f>
        <v>0</v>
      </c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102" t="s">
        <v>54</v>
      </c>
      <c r="B17" s="127">
        <f>+B113</f>
        <v>0</v>
      </c>
      <c r="C17" s="127">
        <f t="shared" ref="C17:E17" si="6">+C113</f>
        <v>0</v>
      </c>
      <c r="D17" s="127">
        <f t="shared" si="6"/>
        <v>0</v>
      </c>
      <c r="E17" s="127">
        <f t="shared" si="6"/>
        <v>0</v>
      </c>
      <c r="F17" s="103">
        <f>+F113</f>
        <v>0</v>
      </c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102" t="s">
        <v>53</v>
      </c>
      <c r="B18" s="127">
        <f>+B127</f>
        <v>0</v>
      </c>
      <c r="C18" s="127">
        <f t="shared" ref="C18:E18" si="7">+C127</f>
        <v>0</v>
      </c>
      <c r="D18" s="127">
        <f t="shared" si="7"/>
        <v>0</v>
      </c>
      <c r="E18" s="127">
        <f t="shared" si="7"/>
        <v>0</v>
      </c>
      <c r="F18" s="103">
        <f>+F127</f>
        <v>0</v>
      </c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102" t="s">
        <v>55</v>
      </c>
      <c r="B19" s="127">
        <f>+B142</f>
        <v>0</v>
      </c>
      <c r="C19" s="127">
        <f t="shared" ref="C19:E19" si="8">+C142</f>
        <v>0</v>
      </c>
      <c r="D19" s="127">
        <f t="shared" si="8"/>
        <v>0</v>
      </c>
      <c r="E19" s="127">
        <f t="shared" si="8"/>
        <v>0</v>
      </c>
      <c r="F19" s="103">
        <f>+F142</f>
        <v>0</v>
      </c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102" t="s">
        <v>56</v>
      </c>
      <c r="B20" s="127">
        <f>+B156</f>
        <v>0</v>
      </c>
      <c r="C20" s="127">
        <f t="shared" ref="C20:E20" si="9">+C156</f>
        <v>0</v>
      </c>
      <c r="D20" s="127">
        <f t="shared" si="9"/>
        <v>0</v>
      </c>
      <c r="E20" s="127">
        <f t="shared" si="9"/>
        <v>0</v>
      </c>
      <c r="F20" s="103">
        <f>+F156</f>
        <v>0</v>
      </c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102" t="s">
        <v>57</v>
      </c>
      <c r="B21" s="127">
        <f>+B170</f>
        <v>0</v>
      </c>
      <c r="C21" s="127">
        <f t="shared" ref="C21:E21" si="10">+C170</f>
        <v>0</v>
      </c>
      <c r="D21" s="127">
        <f t="shared" si="10"/>
        <v>0</v>
      </c>
      <c r="E21" s="127">
        <f t="shared" si="10"/>
        <v>0</v>
      </c>
      <c r="F21" s="103">
        <f>+F170</f>
        <v>0</v>
      </c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102" t="s">
        <v>58</v>
      </c>
      <c r="B22" s="127">
        <f>+B184</f>
        <v>0</v>
      </c>
      <c r="C22" s="127">
        <f t="shared" ref="C22:E22" si="11">+C184</f>
        <v>0</v>
      </c>
      <c r="D22" s="127">
        <f t="shared" si="11"/>
        <v>0</v>
      </c>
      <c r="E22" s="127">
        <f t="shared" si="11"/>
        <v>0</v>
      </c>
      <c r="F22" s="103">
        <f>+F184</f>
        <v>0</v>
      </c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102" t="s">
        <v>59</v>
      </c>
      <c r="B23" s="127">
        <f>+B198</f>
        <v>0</v>
      </c>
      <c r="C23" s="127">
        <f t="shared" ref="C23:E23" si="12">+C198</f>
        <v>0</v>
      </c>
      <c r="D23" s="127">
        <f t="shared" si="12"/>
        <v>0</v>
      </c>
      <c r="E23" s="127">
        <f t="shared" si="12"/>
        <v>0</v>
      </c>
      <c r="F23" s="103">
        <f>+F198</f>
        <v>0</v>
      </c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104" t="s">
        <v>42</v>
      </c>
      <c r="B24" s="132">
        <f>SUM(B12:B23)</f>
        <v>0</v>
      </c>
      <c r="C24" s="132">
        <f t="shared" ref="C24:E24" si="13">SUM(C12:C23)</f>
        <v>0</v>
      </c>
      <c r="D24" s="132">
        <f t="shared" si="13"/>
        <v>0</v>
      </c>
      <c r="E24" s="132">
        <f t="shared" si="13"/>
        <v>0</v>
      </c>
      <c r="F24" s="105"/>
      <c r="G24" s="42"/>
      <c r="H24" s="42"/>
      <c r="I24" s="42"/>
      <c r="J24" s="42"/>
      <c r="K24" s="42"/>
      <c r="L24" s="42"/>
      <c r="M24" s="42"/>
      <c r="N24" s="42"/>
    </row>
    <row r="25" spans="1:14" ht="15.75" thickBot="1" x14ac:dyDescent="0.3">
      <c r="A25" s="106" t="s">
        <v>43</v>
      </c>
      <c r="B25" s="129">
        <f>+IFERROR(B24/(+$B$24+$C$24+$D$24+$E$24),0)</f>
        <v>0</v>
      </c>
      <c r="C25" s="129">
        <f t="shared" ref="C25:E25" si="14">+IFERROR(C24/(+$B$24+$C$24+$D$24+$E$24),0)</f>
        <v>0</v>
      </c>
      <c r="D25" s="129">
        <f t="shared" si="14"/>
        <v>0</v>
      </c>
      <c r="E25" s="129">
        <f t="shared" si="14"/>
        <v>0</v>
      </c>
      <c r="F25" s="32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107" t="s">
        <v>114</v>
      </c>
      <c r="B26" s="133"/>
      <c r="C26" s="134"/>
      <c r="D26" s="133"/>
      <c r="E26" s="133"/>
      <c r="F26" s="33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104" t="s">
        <v>42</v>
      </c>
      <c r="B27" s="135">
        <f>+B24-B9</f>
        <v>0</v>
      </c>
      <c r="C27" s="136">
        <f>+C24-C9</f>
        <v>0</v>
      </c>
      <c r="D27" s="135">
        <f>+D24-D9</f>
        <v>0</v>
      </c>
      <c r="E27" s="135">
        <f>+E24-E9</f>
        <v>0</v>
      </c>
      <c r="F27" s="34"/>
      <c r="G27" s="42"/>
      <c r="H27" s="42"/>
      <c r="I27" s="42"/>
      <c r="J27" s="42"/>
      <c r="K27" s="42"/>
      <c r="L27" s="42"/>
      <c r="M27" s="42"/>
      <c r="N27" s="42"/>
    </row>
    <row r="28" spans="1:14" ht="15.75" thickBot="1" x14ac:dyDescent="0.3">
      <c r="A28" s="106" t="s">
        <v>43</v>
      </c>
      <c r="B28" s="129">
        <f>(+B25-B10)</f>
        <v>0</v>
      </c>
      <c r="C28" s="129">
        <f t="shared" ref="C28:E28" si="15">(+C25-C10)</f>
        <v>0</v>
      </c>
      <c r="D28" s="129">
        <f t="shared" si="15"/>
        <v>0</v>
      </c>
      <c r="E28" s="129">
        <f t="shared" si="15"/>
        <v>0</v>
      </c>
      <c r="F28" s="100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108"/>
      <c r="B29" s="109"/>
      <c r="C29" s="109"/>
      <c r="D29" s="109"/>
      <c r="E29" s="109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 thickBot="1" x14ac:dyDescent="0.3">
      <c r="A30" s="12" t="s">
        <v>147</v>
      </c>
      <c r="B30" s="79"/>
      <c r="C30" s="79"/>
      <c r="D30" s="79"/>
      <c r="E30" s="79"/>
      <c r="F30" s="42"/>
      <c r="G30" s="42"/>
      <c r="H30" s="12"/>
      <c r="I30" s="42"/>
      <c r="J30" s="42"/>
      <c r="K30" s="42"/>
      <c r="L30" s="42"/>
      <c r="M30" s="42"/>
      <c r="N30" s="42"/>
    </row>
    <row r="31" spans="1:14" x14ac:dyDescent="0.25">
      <c r="A31" s="225" t="s">
        <v>77</v>
      </c>
      <c r="B31" s="232" t="s">
        <v>19</v>
      </c>
      <c r="C31" s="233"/>
      <c r="D31" s="233"/>
      <c r="E31" s="234"/>
      <c r="F31" s="238" t="s">
        <v>36</v>
      </c>
      <c r="G31" s="42"/>
      <c r="H31" s="225" t="s">
        <v>17</v>
      </c>
      <c r="I31" s="225" t="s">
        <v>11</v>
      </c>
      <c r="J31" s="225" t="s">
        <v>75</v>
      </c>
      <c r="K31" s="232" t="s">
        <v>81</v>
      </c>
      <c r="L31" s="233"/>
      <c r="M31" s="233"/>
      <c r="N31" s="234"/>
    </row>
    <row r="32" spans="1:14" ht="15.75" thickBot="1" x14ac:dyDescent="0.3">
      <c r="A32" s="226"/>
      <c r="B32" s="241" t="s">
        <v>76</v>
      </c>
      <c r="C32" s="229"/>
      <c r="D32" s="229"/>
      <c r="E32" s="230"/>
      <c r="F32" s="239"/>
      <c r="G32" s="42"/>
      <c r="H32" s="226"/>
      <c r="I32" s="226"/>
      <c r="J32" s="226"/>
      <c r="K32" s="235"/>
      <c r="L32" s="236"/>
      <c r="M32" s="236"/>
      <c r="N32" s="237"/>
    </row>
    <row r="33" spans="1:14" ht="34.5" customHeight="1" thickBot="1" x14ac:dyDescent="0.3">
      <c r="A33" s="231"/>
      <c r="B33" s="110" t="s">
        <v>37</v>
      </c>
      <c r="C33" s="110" t="s">
        <v>38</v>
      </c>
      <c r="D33" s="110" t="s">
        <v>39</v>
      </c>
      <c r="E33" s="110" t="s">
        <v>40</v>
      </c>
      <c r="F33" s="240"/>
      <c r="G33" s="42"/>
      <c r="H33" s="231"/>
      <c r="I33" s="231"/>
      <c r="J33" s="231"/>
      <c r="K33" s="110" t="s">
        <v>37</v>
      </c>
      <c r="L33" s="110" t="s">
        <v>38</v>
      </c>
      <c r="M33" s="110" t="s">
        <v>39</v>
      </c>
      <c r="N33" s="110" t="s">
        <v>40</v>
      </c>
    </row>
    <row r="34" spans="1:14" ht="30" customHeight="1" thickBot="1" x14ac:dyDescent="0.3">
      <c r="A34" s="111" t="s">
        <v>106</v>
      </c>
      <c r="B34" s="112">
        <f>(+$I$34*$J$34*K34)/1000</f>
        <v>0</v>
      </c>
      <c r="C34" s="112">
        <f>+($I$34*$J$34*L34)/1000</f>
        <v>0</v>
      </c>
      <c r="D34" s="112">
        <f>+($I$34*$J$34*M34)/1000</f>
        <v>0</v>
      </c>
      <c r="E34" s="112">
        <f>+($I$34*$J$34*N34)/1000</f>
        <v>0</v>
      </c>
      <c r="F34" s="113"/>
      <c r="G34" s="42"/>
      <c r="H34" s="111" t="s">
        <v>106</v>
      </c>
      <c r="I34" s="113"/>
      <c r="J34" s="113"/>
      <c r="K34" s="113"/>
      <c r="L34" s="113"/>
      <c r="M34" s="113"/>
      <c r="N34" s="113"/>
    </row>
    <row r="35" spans="1:14" ht="30" customHeight="1" thickBot="1" x14ac:dyDescent="0.3">
      <c r="A35" s="111" t="s">
        <v>107</v>
      </c>
      <c r="B35" s="112">
        <f>+($I$35*$J$35*K35)/1000</f>
        <v>0</v>
      </c>
      <c r="C35" s="112">
        <f>+($I$35*$J$35*L35)/1000</f>
        <v>0</v>
      </c>
      <c r="D35" s="112">
        <f>+($I$35*$J$35*M35)/1000</f>
        <v>0</v>
      </c>
      <c r="E35" s="112">
        <f>+($I$35*$J$35*N35)/1000</f>
        <v>0</v>
      </c>
      <c r="F35" s="113"/>
      <c r="G35" s="42"/>
      <c r="H35" s="111" t="s">
        <v>107</v>
      </c>
      <c r="I35" s="113"/>
      <c r="J35" s="113"/>
      <c r="K35" s="113"/>
      <c r="L35" s="113"/>
      <c r="M35" s="113"/>
      <c r="N35" s="113"/>
    </row>
    <row r="36" spans="1:14" ht="30" customHeight="1" thickBot="1" x14ac:dyDescent="0.3">
      <c r="A36" s="111" t="s">
        <v>108</v>
      </c>
      <c r="B36" s="112">
        <f>+($I$36*$J$36*K36)/1000</f>
        <v>0</v>
      </c>
      <c r="C36" s="112">
        <f>+($I$36*$J$36*L36)/1000</f>
        <v>0</v>
      </c>
      <c r="D36" s="112">
        <f>+($I$36*$J$36*M36)/1000</f>
        <v>0</v>
      </c>
      <c r="E36" s="112">
        <f>+($I$36*$J$36*N36)/1000</f>
        <v>0</v>
      </c>
      <c r="F36" s="113"/>
      <c r="G36" s="42"/>
      <c r="H36" s="111" t="s">
        <v>108</v>
      </c>
      <c r="I36" s="113"/>
      <c r="J36" s="113"/>
      <c r="K36" s="113"/>
      <c r="L36" s="113"/>
      <c r="M36" s="113"/>
      <c r="N36" s="113"/>
    </row>
    <row r="37" spans="1:14" ht="30" customHeight="1" thickBot="1" x14ac:dyDescent="0.3">
      <c r="A37" s="111" t="s">
        <v>109</v>
      </c>
      <c r="B37" s="112">
        <f>+($I$37*$J$37*K37)/1000</f>
        <v>0</v>
      </c>
      <c r="C37" s="112">
        <f>+($I$37*$J$37*L37)/1000</f>
        <v>0</v>
      </c>
      <c r="D37" s="112">
        <f>+($I$37*$J$37*M37)/1000</f>
        <v>0</v>
      </c>
      <c r="E37" s="112">
        <f>(+$I$37*$J$37*N37)/1000</f>
        <v>0</v>
      </c>
      <c r="F37" s="113"/>
      <c r="G37" s="42"/>
      <c r="H37" s="111" t="s">
        <v>109</v>
      </c>
      <c r="I37" s="113"/>
      <c r="J37" s="113"/>
      <c r="K37" s="113"/>
      <c r="L37" s="113"/>
      <c r="M37" s="113"/>
      <c r="N37" s="113"/>
    </row>
    <row r="38" spans="1:14" ht="30" customHeight="1" thickBot="1" x14ac:dyDescent="0.3">
      <c r="A38" s="111" t="s">
        <v>110</v>
      </c>
      <c r="B38" s="112">
        <f>+($I$38*$J$38*K38)*1000</f>
        <v>0</v>
      </c>
      <c r="C38" s="112">
        <f>+($I$38*$J$38*L38)/1000</f>
        <v>0</v>
      </c>
      <c r="D38" s="112">
        <f>+($I$38*$J$38*M38)/1000</f>
        <v>0</v>
      </c>
      <c r="E38" s="112">
        <f>+($I$38*$J$38*N38)/1000</f>
        <v>0</v>
      </c>
      <c r="F38" s="113"/>
      <c r="G38" s="42"/>
      <c r="H38" s="111" t="s">
        <v>110</v>
      </c>
      <c r="I38" s="113"/>
      <c r="J38" s="113"/>
      <c r="K38" s="113"/>
      <c r="L38" s="113"/>
      <c r="M38" s="113"/>
      <c r="N38" s="113"/>
    </row>
    <row r="39" spans="1:14" ht="30" customHeight="1" thickBot="1" x14ac:dyDescent="0.3">
      <c r="A39" s="111" t="s">
        <v>111</v>
      </c>
      <c r="B39" s="112">
        <f>+($I$39*$J$39*K39)/1000</f>
        <v>0</v>
      </c>
      <c r="C39" s="112">
        <f>+($I$39*$J$39*L39)/1000</f>
        <v>0</v>
      </c>
      <c r="D39" s="112">
        <f>+($I$39*$J$39*M39)/1000</f>
        <v>0</v>
      </c>
      <c r="E39" s="112">
        <f>+($I$39*$J$39*N39)/1000</f>
        <v>0</v>
      </c>
      <c r="F39" s="113"/>
      <c r="G39" s="42"/>
      <c r="H39" s="111" t="s">
        <v>111</v>
      </c>
      <c r="I39" s="113"/>
      <c r="J39" s="113"/>
      <c r="K39" s="113"/>
      <c r="L39" s="113"/>
      <c r="M39" s="113"/>
      <c r="N39" s="113"/>
    </row>
    <row r="40" spans="1:14" ht="30" customHeight="1" thickBot="1" x14ac:dyDescent="0.3">
      <c r="A40" s="111" t="s">
        <v>148</v>
      </c>
      <c r="B40" s="112">
        <f>+($I$40*$J$40*K40)/1000</f>
        <v>0</v>
      </c>
      <c r="C40" s="112">
        <f>+($I$40*$J$40*L40)/1000</f>
        <v>0</v>
      </c>
      <c r="D40" s="112">
        <f>+($I$40*$J$40*M40)/1000</f>
        <v>0</v>
      </c>
      <c r="E40" s="112">
        <f>+($I$40*$J$40*N40)/1000</f>
        <v>0</v>
      </c>
      <c r="F40" s="113"/>
      <c r="G40" s="42"/>
      <c r="H40" s="111" t="s">
        <v>148</v>
      </c>
      <c r="I40" s="113"/>
      <c r="J40" s="113"/>
      <c r="K40" s="113"/>
      <c r="L40" s="113"/>
      <c r="M40" s="113"/>
      <c r="N40" s="113"/>
    </row>
    <row r="41" spans="1:14" ht="30" customHeight="1" thickBot="1" x14ac:dyDescent="0.3">
      <c r="A41" s="111" t="s">
        <v>113</v>
      </c>
      <c r="B41" s="112">
        <f>+($I$41*$J$41*K41)/1000</f>
        <v>0</v>
      </c>
      <c r="C41" s="112">
        <f>+($I$41*$J$41*L41)/1000</f>
        <v>0</v>
      </c>
      <c r="D41" s="112">
        <f>+($I$41*$J$41*M41)/1000</f>
        <v>0</v>
      </c>
      <c r="E41" s="112">
        <f>+($I$41*$J$41*N41)/1000</f>
        <v>0</v>
      </c>
      <c r="F41" s="113"/>
      <c r="G41" s="42"/>
      <c r="H41" s="111" t="s">
        <v>113</v>
      </c>
      <c r="I41" s="113"/>
      <c r="J41" s="113"/>
      <c r="K41" s="113"/>
      <c r="L41" s="113"/>
      <c r="M41" s="113"/>
      <c r="N41" s="113"/>
    </row>
    <row r="42" spans="1:14" ht="30" customHeight="1" thickBot="1" x14ac:dyDescent="0.3">
      <c r="A42" s="114" t="s">
        <v>41</v>
      </c>
      <c r="B42" s="112">
        <f>SUM(B34:B41)</f>
        <v>0</v>
      </c>
      <c r="C42" s="112">
        <f>SUM(C34:C41)</f>
        <v>0</v>
      </c>
      <c r="D42" s="112">
        <f>SUM(D34:D41)</f>
        <v>0</v>
      </c>
      <c r="E42" s="112">
        <f>SUM(E34:E41)</f>
        <v>0</v>
      </c>
      <c r="F42" s="113"/>
      <c r="G42" s="42"/>
      <c r="H42" s="42"/>
      <c r="I42" s="42"/>
      <c r="J42" s="42"/>
      <c r="K42" s="42"/>
      <c r="L42" s="42"/>
      <c r="M42" s="42"/>
      <c r="N42" s="42"/>
    </row>
    <row r="43" spans="1:14" ht="30" customHeight="1" x14ac:dyDescent="0.25">
      <c r="A43" s="116"/>
      <c r="B43" s="118"/>
      <c r="C43" s="118"/>
      <c r="D43" s="118"/>
      <c r="E43" s="118"/>
      <c r="F43" s="117"/>
      <c r="G43" s="42"/>
      <c r="H43" s="42"/>
      <c r="I43" s="42"/>
      <c r="J43" s="42"/>
      <c r="K43" s="42"/>
      <c r="L43" s="42"/>
      <c r="M43" s="42"/>
      <c r="N43" s="42"/>
    </row>
    <row r="44" spans="1:14" ht="14.25" customHeight="1" x14ac:dyDescent="0.25">
      <c r="A44" s="116"/>
      <c r="B44" s="118"/>
      <c r="C44" s="118"/>
      <c r="D44" s="118"/>
      <c r="E44" s="118"/>
      <c r="F44" s="117"/>
      <c r="G44" s="42"/>
      <c r="H44" s="42"/>
      <c r="I44" s="42"/>
      <c r="J44" s="42"/>
      <c r="K44" s="42"/>
      <c r="L44" s="42"/>
      <c r="M44" s="42"/>
      <c r="N44" s="42"/>
    </row>
    <row r="45" spans="1:14" ht="15.75" thickBot="1" x14ac:dyDescent="0.3">
      <c r="A45" s="12" t="s">
        <v>149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" customHeight="1" x14ac:dyDescent="0.25">
      <c r="A46" s="225" t="s">
        <v>77</v>
      </c>
      <c r="B46" s="232" t="s">
        <v>19</v>
      </c>
      <c r="C46" s="233"/>
      <c r="D46" s="233"/>
      <c r="E46" s="234"/>
      <c r="F46" s="238" t="s">
        <v>36</v>
      </c>
      <c r="G46" s="42"/>
      <c r="H46" s="225" t="s">
        <v>17</v>
      </c>
      <c r="I46" s="225" t="s">
        <v>11</v>
      </c>
      <c r="J46" s="225" t="s">
        <v>75</v>
      </c>
      <c r="K46" s="232" t="s">
        <v>81</v>
      </c>
      <c r="L46" s="233"/>
      <c r="M46" s="233"/>
      <c r="N46" s="234"/>
    </row>
    <row r="47" spans="1:14" ht="15.75" thickBot="1" x14ac:dyDescent="0.3">
      <c r="A47" s="226"/>
      <c r="B47" s="241" t="s">
        <v>76</v>
      </c>
      <c r="C47" s="229"/>
      <c r="D47" s="229"/>
      <c r="E47" s="230"/>
      <c r="F47" s="239"/>
      <c r="G47" s="42"/>
      <c r="H47" s="226"/>
      <c r="I47" s="226"/>
      <c r="J47" s="226"/>
      <c r="K47" s="235"/>
      <c r="L47" s="236"/>
      <c r="M47" s="236"/>
      <c r="N47" s="237"/>
    </row>
    <row r="48" spans="1:14" ht="34.5" customHeight="1" thickBot="1" x14ac:dyDescent="0.3">
      <c r="A48" s="231"/>
      <c r="B48" s="110" t="s">
        <v>37</v>
      </c>
      <c r="C48" s="110" t="s">
        <v>38</v>
      </c>
      <c r="D48" s="110" t="s">
        <v>39</v>
      </c>
      <c r="E48" s="110" t="s">
        <v>40</v>
      </c>
      <c r="F48" s="240"/>
      <c r="G48" s="42"/>
      <c r="H48" s="231"/>
      <c r="I48" s="231"/>
      <c r="J48" s="231"/>
      <c r="K48" s="110" t="s">
        <v>37</v>
      </c>
      <c r="L48" s="110" t="s">
        <v>38</v>
      </c>
      <c r="M48" s="110" t="s">
        <v>39</v>
      </c>
      <c r="N48" s="110" t="s">
        <v>40</v>
      </c>
    </row>
    <row r="49" spans="1:14" ht="30" customHeight="1" thickBot="1" x14ac:dyDescent="0.3">
      <c r="A49" s="111" t="s">
        <v>106</v>
      </c>
      <c r="B49" s="112">
        <f>+($I$49*$J$49*K49)/1000</f>
        <v>0</v>
      </c>
      <c r="C49" s="112">
        <f t="shared" ref="C49:E49" si="16">+($I$49*$J$49*L49)/1000</f>
        <v>0</v>
      </c>
      <c r="D49" s="112">
        <f t="shared" si="16"/>
        <v>0</v>
      </c>
      <c r="E49" s="112">
        <f t="shared" si="16"/>
        <v>0</v>
      </c>
      <c r="F49" s="113"/>
      <c r="G49" s="42"/>
      <c r="H49" s="111" t="s">
        <v>106</v>
      </c>
      <c r="I49" s="113"/>
      <c r="J49" s="113"/>
      <c r="K49" s="113"/>
      <c r="L49" s="113"/>
      <c r="M49" s="113"/>
      <c r="N49" s="113"/>
    </row>
    <row r="50" spans="1:14" ht="30" customHeight="1" thickBot="1" x14ac:dyDescent="0.3">
      <c r="A50" s="111" t="s">
        <v>107</v>
      </c>
      <c r="B50" s="112">
        <f>+($I$50*$J$50*K50)/1000</f>
        <v>0</v>
      </c>
      <c r="C50" s="112">
        <f t="shared" ref="C50:E50" si="17">+($I$50*$J$50*L50)/1000</f>
        <v>0</v>
      </c>
      <c r="D50" s="112">
        <f t="shared" si="17"/>
        <v>0</v>
      </c>
      <c r="E50" s="112">
        <f t="shared" si="17"/>
        <v>0</v>
      </c>
      <c r="F50" s="113"/>
      <c r="G50" s="42"/>
      <c r="H50" s="111" t="s">
        <v>107</v>
      </c>
      <c r="I50" s="113"/>
      <c r="J50" s="113"/>
      <c r="K50" s="113"/>
      <c r="L50" s="113"/>
      <c r="M50" s="113"/>
      <c r="N50" s="113"/>
    </row>
    <row r="51" spans="1:14" ht="30" customHeight="1" thickBot="1" x14ac:dyDescent="0.3">
      <c r="A51" s="111" t="s">
        <v>108</v>
      </c>
      <c r="B51" s="112">
        <f>+($I$51*$J$51*K51)/1000</f>
        <v>0</v>
      </c>
      <c r="C51" s="112">
        <f t="shared" ref="C51:E51" si="18">+($I$51*$J$51*L51)/1000</f>
        <v>0</v>
      </c>
      <c r="D51" s="112">
        <f t="shared" si="18"/>
        <v>0</v>
      </c>
      <c r="E51" s="112">
        <f t="shared" si="18"/>
        <v>0</v>
      </c>
      <c r="F51" s="113"/>
      <c r="G51" s="42"/>
      <c r="H51" s="111" t="s">
        <v>108</v>
      </c>
      <c r="I51" s="113"/>
      <c r="J51" s="113"/>
      <c r="K51" s="113"/>
      <c r="L51" s="113"/>
      <c r="M51" s="113"/>
      <c r="N51" s="113"/>
    </row>
    <row r="52" spans="1:14" ht="30" customHeight="1" thickBot="1" x14ac:dyDescent="0.3">
      <c r="A52" s="111" t="s">
        <v>109</v>
      </c>
      <c r="B52" s="112">
        <f>+($I$52*$J$52*K52)/1000</f>
        <v>0</v>
      </c>
      <c r="C52" s="112">
        <f t="shared" ref="C52:E52" si="19">+($I$52*$J$52*L52)/1000</f>
        <v>0</v>
      </c>
      <c r="D52" s="112">
        <f t="shared" si="19"/>
        <v>0</v>
      </c>
      <c r="E52" s="112">
        <f t="shared" si="19"/>
        <v>0</v>
      </c>
      <c r="F52" s="113"/>
      <c r="G52" s="42"/>
      <c r="H52" s="111" t="s">
        <v>109</v>
      </c>
      <c r="I52" s="113"/>
      <c r="J52" s="113"/>
      <c r="K52" s="113"/>
      <c r="L52" s="113"/>
      <c r="M52" s="113"/>
      <c r="N52" s="113"/>
    </row>
    <row r="53" spans="1:14" ht="30" customHeight="1" thickBot="1" x14ac:dyDescent="0.3">
      <c r="A53" s="111" t="s">
        <v>110</v>
      </c>
      <c r="B53" s="112">
        <f>+($I$53*$J$53*K53)/1000</f>
        <v>0</v>
      </c>
      <c r="C53" s="112">
        <f t="shared" ref="C53:E53" si="20">+($I$53*$J$53*L53)/1000</f>
        <v>0</v>
      </c>
      <c r="D53" s="112">
        <f t="shared" si="20"/>
        <v>0</v>
      </c>
      <c r="E53" s="112">
        <f t="shared" si="20"/>
        <v>0</v>
      </c>
      <c r="F53" s="113"/>
      <c r="G53" s="42"/>
      <c r="H53" s="111" t="s">
        <v>110</v>
      </c>
      <c r="I53" s="113"/>
      <c r="J53" s="113"/>
      <c r="K53" s="113"/>
      <c r="L53" s="113"/>
      <c r="M53" s="113"/>
      <c r="N53" s="113"/>
    </row>
    <row r="54" spans="1:14" ht="30" customHeight="1" thickBot="1" x14ac:dyDescent="0.3">
      <c r="A54" s="111" t="s">
        <v>111</v>
      </c>
      <c r="B54" s="112">
        <f>+($I$54*$J$54*K54)/1000</f>
        <v>0</v>
      </c>
      <c r="C54" s="112">
        <f t="shared" ref="C54:E54" si="21">+($I$54*$J$54*L54)/1000</f>
        <v>0</v>
      </c>
      <c r="D54" s="112">
        <f t="shared" si="21"/>
        <v>0</v>
      </c>
      <c r="E54" s="112">
        <f t="shared" si="21"/>
        <v>0</v>
      </c>
      <c r="F54" s="113"/>
      <c r="G54" s="42"/>
      <c r="H54" s="111" t="s">
        <v>111</v>
      </c>
      <c r="I54" s="113"/>
      <c r="J54" s="113"/>
      <c r="K54" s="113"/>
      <c r="L54" s="113"/>
      <c r="M54" s="113"/>
      <c r="N54" s="113"/>
    </row>
    <row r="55" spans="1:14" ht="30" customHeight="1" thickBot="1" x14ac:dyDescent="0.3">
      <c r="A55" s="111" t="s">
        <v>148</v>
      </c>
      <c r="B55" s="112">
        <f>+($I$55*$J$55*K55)/1000</f>
        <v>0</v>
      </c>
      <c r="C55" s="112">
        <f t="shared" ref="C55:E55" si="22">+($I$55*$J$55*L55)/1000</f>
        <v>0</v>
      </c>
      <c r="D55" s="112">
        <f t="shared" si="22"/>
        <v>0</v>
      </c>
      <c r="E55" s="112">
        <f t="shared" si="22"/>
        <v>0</v>
      </c>
      <c r="F55" s="113"/>
      <c r="G55" s="42"/>
      <c r="H55" s="111" t="s">
        <v>148</v>
      </c>
      <c r="I55" s="113"/>
      <c r="J55" s="113"/>
      <c r="K55" s="113"/>
      <c r="L55" s="113"/>
      <c r="M55" s="113"/>
      <c r="N55" s="113"/>
    </row>
    <row r="56" spans="1:14" ht="30" customHeight="1" thickBot="1" x14ac:dyDescent="0.3">
      <c r="A56" s="111" t="s">
        <v>113</v>
      </c>
      <c r="B56" s="112">
        <f>+($I$56*$J$56*K56)/1000</f>
        <v>0</v>
      </c>
      <c r="C56" s="112">
        <f t="shared" ref="C56:E56" si="23">+($I$56*$J$56*L56)/1000</f>
        <v>0</v>
      </c>
      <c r="D56" s="112">
        <f t="shared" si="23"/>
        <v>0</v>
      </c>
      <c r="E56" s="112">
        <f t="shared" si="23"/>
        <v>0</v>
      </c>
      <c r="F56" s="113"/>
      <c r="G56" s="42"/>
      <c r="H56" s="111" t="s">
        <v>113</v>
      </c>
      <c r="I56" s="113"/>
      <c r="J56" s="113"/>
      <c r="K56" s="113"/>
      <c r="L56" s="113"/>
      <c r="M56" s="113"/>
      <c r="N56" s="113"/>
    </row>
    <row r="57" spans="1:14" ht="30" customHeight="1" thickBot="1" x14ac:dyDescent="0.3">
      <c r="A57" s="114" t="s">
        <v>41</v>
      </c>
      <c r="B57" s="112">
        <f>SUM(B49:B56)</f>
        <v>0</v>
      </c>
      <c r="C57" s="112">
        <f>SUM(C49:C56)</f>
        <v>0</v>
      </c>
      <c r="D57" s="112">
        <f>SUM(D49:D56)</f>
        <v>0</v>
      </c>
      <c r="E57" s="112">
        <f>SUM(E49:E56)</f>
        <v>0</v>
      </c>
      <c r="F57" s="113"/>
      <c r="G57" s="42"/>
      <c r="H57" s="42"/>
      <c r="I57" s="42"/>
      <c r="J57" s="42"/>
      <c r="K57" s="42"/>
      <c r="L57" s="42"/>
      <c r="M57" s="42"/>
      <c r="N57" s="42"/>
    </row>
    <row r="58" spans="1:14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5.75" thickBot="1" x14ac:dyDescent="0.3">
      <c r="A59" s="12" t="s">
        <v>150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5" customHeight="1" x14ac:dyDescent="0.25">
      <c r="A60" s="225" t="s">
        <v>77</v>
      </c>
      <c r="B60" s="232" t="s">
        <v>19</v>
      </c>
      <c r="C60" s="233"/>
      <c r="D60" s="233"/>
      <c r="E60" s="234"/>
      <c r="F60" s="238" t="s">
        <v>36</v>
      </c>
      <c r="G60" s="42"/>
      <c r="H60" s="225" t="s">
        <v>17</v>
      </c>
      <c r="I60" s="225" t="s">
        <v>11</v>
      </c>
      <c r="J60" s="225" t="s">
        <v>75</v>
      </c>
      <c r="K60" s="232" t="s">
        <v>81</v>
      </c>
      <c r="L60" s="233"/>
      <c r="M60" s="233"/>
      <c r="N60" s="234"/>
    </row>
    <row r="61" spans="1:14" ht="15.75" thickBot="1" x14ac:dyDescent="0.3">
      <c r="A61" s="226"/>
      <c r="B61" s="241" t="s">
        <v>76</v>
      </c>
      <c r="C61" s="229"/>
      <c r="D61" s="229"/>
      <c r="E61" s="230"/>
      <c r="F61" s="239"/>
      <c r="G61" s="42"/>
      <c r="H61" s="226"/>
      <c r="I61" s="226"/>
      <c r="J61" s="226"/>
      <c r="K61" s="235"/>
      <c r="L61" s="236"/>
      <c r="M61" s="236"/>
      <c r="N61" s="237"/>
    </row>
    <row r="62" spans="1:14" ht="34.5" customHeight="1" thickBot="1" x14ac:dyDescent="0.3">
      <c r="A62" s="231"/>
      <c r="B62" s="110" t="s">
        <v>37</v>
      </c>
      <c r="C62" s="110" t="s">
        <v>38</v>
      </c>
      <c r="D62" s="110" t="s">
        <v>39</v>
      </c>
      <c r="E62" s="110" t="s">
        <v>40</v>
      </c>
      <c r="F62" s="240"/>
      <c r="G62" s="42"/>
      <c r="H62" s="231"/>
      <c r="I62" s="231"/>
      <c r="J62" s="231"/>
      <c r="K62" s="110" t="s">
        <v>37</v>
      </c>
      <c r="L62" s="110" t="s">
        <v>38</v>
      </c>
      <c r="M62" s="110" t="s">
        <v>39</v>
      </c>
      <c r="N62" s="110" t="s">
        <v>40</v>
      </c>
    </row>
    <row r="63" spans="1:14" ht="30" customHeight="1" thickBot="1" x14ac:dyDescent="0.3">
      <c r="A63" s="111" t="s">
        <v>106</v>
      </c>
      <c r="B63" s="112">
        <f>+($I$63*$J$63*K63)/1000</f>
        <v>0</v>
      </c>
      <c r="C63" s="112">
        <f t="shared" ref="C63:E63" si="24">+($I$63*$J$63*L63)/1000</f>
        <v>0</v>
      </c>
      <c r="D63" s="112">
        <f t="shared" si="24"/>
        <v>0</v>
      </c>
      <c r="E63" s="112">
        <f t="shared" si="24"/>
        <v>0</v>
      </c>
      <c r="F63" s="113"/>
      <c r="G63" s="42"/>
      <c r="H63" s="111" t="s">
        <v>106</v>
      </c>
      <c r="I63" s="113"/>
      <c r="J63" s="113"/>
      <c r="K63" s="113"/>
      <c r="L63" s="113"/>
      <c r="M63" s="113"/>
      <c r="N63" s="113"/>
    </row>
    <row r="64" spans="1:14" ht="30" customHeight="1" thickBot="1" x14ac:dyDescent="0.3">
      <c r="A64" s="111" t="s">
        <v>107</v>
      </c>
      <c r="B64" s="112">
        <f>+($I$64*$J$64*K64)/1000</f>
        <v>0</v>
      </c>
      <c r="C64" s="112">
        <f t="shared" ref="C64:E64" si="25">+($I$64*$J$64*L64)/1000</f>
        <v>0</v>
      </c>
      <c r="D64" s="112">
        <f t="shared" si="25"/>
        <v>0</v>
      </c>
      <c r="E64" s="112">
        <f t="shared" si="25"/>
        <v>0</v>
      </c>
      <c r="F64" s="113"/>
      <c r="G64" s="42"/>
      <c r="H64" s="111" t="s">
        <v>107</v>
      </c>
      <c r="I64" s="113"/>
      <c r="J64" s="113"/>
      <c r="K64" s="113"/>
      <c r="L64" s="113"/>
      <c r="M64" s="113"/>
      <c r="N64" s="113"/>
    </row>
    <row r="65" spans="1:14" ht="30" customHeight="1" thickBot="1" x14ac:dyDescent="0.3">
      <c r="A65" s="111" t="s">
        <v>108</v>
      </c>
      <c r="B65" s="112">
        <f>+($I$65*$J$65*K65)/1000</f>
        <v>0</v>
      </c>
      <c r="C65" s="112">
        <f t="shared" ref="C65:E65" si="26">+($I$65*$J$65*L65)/1000</f>
        <v>0</v>
      </c>
      <c r="D65" s="112">
        <f t="shared" si="26"/>
        <v>0</v>
      </c>
      <c r="E65" s="112">
        <f t="shared" si="26"/>
        <v>0</v>
      </c>
      <c r="F65" s="113"/>
      <c r="G65" s="42"/>
      <c r="H65" s="111" t="s">
        <v>108</v>
      </c>
      <c r="I65" s="113"/>
      <c r="J65" s="113"/>
      <c r="K65" s="113"/>
      <c r="L65" s="113"/>
      <c r="M65" s="113"/>
      <c r="N65" s="113"/>
    </row>
    <row r="66" spans="1:14" ht="30" customHeight="1" thickBot="1" x14ac:dyDescent="0.3">
      <c r="A66" s="111" t="s">
        <v>109</v>
      </c>
      <c r="B66" s="112">
        <f>+($I$66*$J$66*K66)/1000</f>
        <v>0</v>
      </c>
      <c r="C66" s="112">
        <f t="shared" ref="C66:E66" si="27">+($I$66*$J$66*L66)/1000</f>
        <v>0</v>
      </c>
      <c r="D66" s="112">
        <f t="shared" si="27"/>
        <v>0</v>
      </c>
      <c r="E66" s="112">
        <f t="shared" si="27"/>
        <v>0</v>
      </c>
      <c r="F66" s="113"/>
      <c r="G66" s="42"/>
      <c r="H66" s="111" t="s">
        <v>109</v>
      </c>
      <c r="I66" s="113"/>
      <c r="J66" s="113"/>
      <c r="K66" s="113"/>
      <c r="L66" s="113"/>
      <c r="M66" s="113"/>
      <c r="N66" s="113"/>
    </row>
    <row r="67" spans="1:14" ht="30" customHeight="1" thickBot="1" x14ac:dyDescent="0.3">
      <c r="A67" s="111" t="s">
        <v>110</v>
      </c>
      <c r="B67" s="112">
        <f>+($I$67*$J$67*K67)/1000</f>
        <v>0</v>
      </c>
      <c r="C67" s="112">
        <f t="shared" ref="C67:E67" si="28">+($I$67*$J$67*L67)/1000</f>
        <v>0</v>
      </c>
      <c r="D67" s="112">
        <f t="shared" si="28"/>
        <v>0</v>
      </c>
      <c r="E67" s="112">
        <f t="shared" si="28"/>
        <v>0</v>
      </c>
      <c r="F67" s="113"/>
      <c r="G67" s="42"/>
      <c r="H67" s="111" t="s">
        <v>110</v>
      </c>
      <c r="I67" s="113"/>
      <c r="J67" s="113"/>
      <c r="K67" s="113"/>
      <c r="L67" s="113"/>
      <c r="M67" s="113"/>
      <c r="N67" s="113"/>
    </row>
    <row r="68" spans="1:14" ht="30" customHeight="1" thickBot="1" x14ac:dyDescent="0.3">
      <c r="A68" s="111" t="s">
        <v>111</v>
      </c>
      <c r="B68" s="112">
        <f>+($I$68*$J$68*K68)/1000</f>
        <v>0</v>
      </c>
      <c r="C68" s="112">
        <f t="shared" ref="C68:E68" si="29">+($I$68*$J$68*L68)/1000</f>
        <v>0</v>
      </c>
      <c r="D68" s="112">
        <f t="shared" si="29"/>
        <v>0</v>
      </c>
      <c r="E68" s="112">
        <f t="shared" si="29"/>
        <v>0</v>
      </c>
      <c r="F68" s="113"/>
      <c r="G68" s="42"/>
      <c r="H68" s="111" t="s">
        <v>111</v>
      </c>
      <c r="I68" s="113"/>
      <c r="J68" s="113"/>
      <c r="K68" s="113"/>
      <c r="L68" s="113"/>
      <c r="M68" s="113"/>
      <c r="N68" s="113"/>
    </row>
    <row r="69" spans="1:14" ht="30" customHeight="1" thickBot="1" x14ac:dyDescent="0.3">
      <c r="A69" s="111" t="s">
        <v>148</v>
      </c>
      <c r="B69" s="112">
        <f>+($I$69*$J$69*K69)/1000</f>
        <v>0</v>
      </c>
      <c r="C69" s="112">
        <f t="shared" ref="C69:E69" si="30">+($I$69*$J$69*L69)/1000</f>
        <v>0</v>
      </c>
      <c r="D69" s="112">
        <f t="shared" si="30"/>
        <v>0</v>
      </c>
      <c r="E69" s="112">
        <f t="shared" si="30"/>
        <v>0</v>
      </c>
      <c r="F69" s="113"/>
      <c r="G69" s="42"/>
      <c r="H69" s="111" t="s">
        <v>148</v>
      </c>
      <c r="I69" s="113"/>
      <c r="J69" s="113"/>
      <c r="K69" s="113"/>
      <c r="L69" s="113"/>
      <c r="M69" s="113"/>
      <c r="N69" s="113"/>
    </row>
    <row r="70" spans="1:14" ht="30" customHeight="1" thickBot="1" x14ac:dyDescent="0.3">
      <c r="A70" s="111" t="s">
        <v>113</v>
      </c>
      <c r="B70" s="112">
        <f>+($I$70*$J$70*K70)/1000</f>
        <v>0</v>
      </c>
      <c r="C70" s="112">
        <f t="shared" ref="C70:E70" si="31">+($I$70*$J$70*L70)/1000</f>
        <v>0</v>
      </c>
      <c r="D70" s="112">
        <f t="shared" si="31"/>
        <v>0</v>
      </c>
      <c r="E70" s="112">
        <f t="shared" si="31"/>
        <v>0</v>
      </c>
      <c r="F70" s="113"/>
      <c r="G70" s="42"/>
      <c r="H70" s="111" t="s">
        <v>113</v>
      </c>
      <c r="I70" s="113"/>
      <c r="J70" s="113"/>
      <c r="K70" s="113"/>
      <c r="L70" s="113"/>
      <c r="M70" s="113"/>
      <c r="N70" s="113"/>
    </row>
    <row r="71" spans="1:14" ht="30" customHeight="1" thickBot="1" x14ac:dyDescent="0.3">
      <c r="A71" s="114" t="s">
        <v>41</v>
      </c>
      <c r="B71" s="112">
        <f>SUM(B63:B70)</f>
        <v>0</v>
      </c>
      <c r="C71" s="112">
        <f>SUM(C63:C70)</f>
        <v>0</v>
      </c>
      <c r="D71" s="112">
        <f>SUM(D63:D70)</f>
        <v>0</v>
      </c>
      <c r="E71" s="112">
        <f>SUM(E63:E70)</f>
        <v>0</v>
      </c>
      <c r="F71" s="113"/>
      <c r="G71" s="42"/>
      <c r="H71" s="42"/>
      <c r="I71" s="42"/>
      <c r="J71" s="42"/>
      <c r="K71" s="42"/>
      <c r="L71" s="42"/>
      <c r="M71" s="42"/>
      <c r="N71" s="42"/>
    </row>
    <row r="72" spans="1:14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.75" thickBot="1" x14ac:dyDescent="0.3">
      <c r="A73" s="12" t="s">
        <v>151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" customHeight="1" x14ac:dyDescent="0.25">
      <c r="A74" s="225" t="s">
        <v>77</v>
      </c>
      <c r="B74" s="232" t="s">
        <v>19</v>
      </c>
      <c r="C74" s="233"/>
      <c r="D74" s="233"/>
      <c r="E74" s="234"/>
      <c r="F74" s="238" t="s">
        <v>36</v>
      </c>
      <c r="G74" s="42"/>
      <c r="H74" s="225" t="s">
        <v>17</v>
      </c>
      <c r="I74" s="225" t="s">
        <v>11</v>
      </c>
      <c r="J74" s="225" t="s">
        <v>75</v>
      </c>
      <c r="K74" s="232" t="s">
        <v>81</v>
      </c>
      <c r="L74" s="233"/>
      <c r="M74" s="233"/>
      <c r="N74" s="234"/>
    </row>
    <row r="75" spans="1:14" ht="15.75" thickBot="1" x14ac:dyDescent="0.3">
      <c r="A75" s="226"/>
      <c r="B75" s="241" t="s">
        <v>76</v>
      </c>
      <c r="C75" s="229"/>
      <c r="D75" s="229"/>
      <c r="E75" s="230"/>
      <c r="F75" s="239"/>
      <c r="G75" s="42"/>
      <c r="H75" s="226"/>
      <c r="I75" s="226"/>
      <c r="J75" s="226"/>
      <c r="K75" s="235"/>
      <c r="L75" s="236"/>
      <c r="M75" s="236"/>
      <c r="N75" s="237"/>
    </row>
    <row r="76" spans="1:14" ht="34.5" customHeight="1" thickBot="1" x14ac:dyDescent="0.3">
      <c r="A76" s="231"/>
      <c r="B76" s="110" t="s">
        <v>37</v>
      </c>
      <c r="C76" s="110" t="s">
        <v>38</v>
      </c>
      <c r="D76" s="110" t="s">
        <v>39</v>
      </c>
      <c r="E76" s="110" t="s">
        <v>40</v>
      </c>
      <c r="F76" s="240"/>
      <c r="G76" s="42"/>
      <c r="H76" s="231"/>
      <c r="I76" s="231"/>
      <c r="J76" s="231"/>
      <c r="K76" s="110" t="s">
        <v>37</v>
      </c>
      <c r="L76" s="110" t="s">
        <v>38</v>
      </c>
      <c r="M76" s="110" t="s">
        <v>39</v>
      </c>
      <c r="N76" s="110" t="s">
        <v>40</v>
      </c>
    </row>
    <row r="77" spans="1:14" ht="30" customHeight="1" thickBot="1" x14ac:dyDescent="0.3">
      <c r="A77" s="111" t="s">
        <v>106</v>
      </c>
      <c r="B77" s="112">
        <f>+($I$77*$J$77*K77)/1000</f>
        <v>0</v>
      </c>
      <c r="C77" s="112">
        <f t="shared" ref="C77:E77" si="32">+($I$77*$J$77*L77)/1000</f>
        <v>0</v>
      </c>
      <c r="D77" s="112">
        <f t="shared" si="32"/>
        <v>0</v>
      </c>
      <c r="E77" s="112">
        <f t="shared" si="32"/>
        <v>0</v>
      </c>
      <c r="F77" s="113"/>
      <c r="G77" s="42"/>
      <c r="H77" s="111" t="s">
        <v>106</v>
      </c>
      <c r="I77" s="113"/>
      <c r="J77" s="113"/>
      <c r="K77" s="113"/>
      <c r="L77" s="113"/>
      <c r="M77" s="113"/>
      <c r="N77" s="113"/>
    </row>
    <row r="78" spans="1:14" ht="30" customHeight="1" thickBot="1" x14ac:dyDescent="0.3">
      <c r="A78" s="111" t="s">
        <v>107</v>
      </c>
      <c r="B78" s="112">
        <f>+($I$78*$J$78*K78)/1000</f>
        <v>0</v>
      </c>
      <c r="C78" s="112">
        <f t="shared" ref="C78:E78" si="33">+($I$78*$J$78*L78)/1000</f>
        <v>0</v>
      </c>
      <c r="D78" s="112">
        <f t="shared" si="33"/>
        <v>0</v>
      </c>
      <c r="E78" s="112">
        <f t="shared" si="33"/>
        <v>0</v>
      </c>
      <c r="F78" s="113"/>
      <c r="G78" s="42"/>
      <c r="H78" s="111" t="s">
        <v>107</v>
      </c>
      <c r="I78" s="113"/>
      <c r="J78" s="113"/>
      <c r="K78" s="113"/>
      <c r="L78" s="113"/>
      <c r="M78" s="113"/>
      <c r="N78" s="113"/>
    </row>
    <row r="79" spans="1:14" ht="30" customHeight="1" thickBot="1" x14ac:dyDescent="0.3">
      <c r="A79" s="111" t="s">
        <v>108</v>
      </c>
      <c r="B79" s="112">
        <f>+($I$79*$J$79*K79)/1000</f>
        <v>0</v>
      </c>
      <c r="C79" s="112">
        <f t="shared" ref="C79:E79" si="34">+($I$79*$J$79*L79)/1000</f>
        <v>0</v>
      </c>
      <c r="D79" s="112">
        <f t="shared" si="34"/>
        <v>0</v>
      </c>
      <c r="E79" s="112">
        <f t="shared" si="34"/>
        <v>0</v>
      </c>
      <c r="F79" s="113"/>
      <c r="G79" s="42"/>
      <c r="H79" s="111" t="s">
        <v>108</v>
      </c>
      <c r="I79" s="113"/>
      <c r="J79" s="113"/>
      <c r="K79" s="113"/>
      <c r="L79" s="113"/>
      <c r="M79" s="113"/>
      <c r="N79" s="113"/>
    </row>
    <row r="80" spans="1:14" ht="30" customHeight="1" thickBot="1" x14ac:dyDescent="0.3">
      <c r="A80" s="111" t="s">
        <v>109</v>
      </c>
      <c r="B80" s="112">
        <f>+($I$80*$J$80*K80)/1000</f>
        <v>0</v>
      </c>
      <c r="C80" s="112">
        <f t="shared" ref="C80:E80" si="35">+($I$80*$J$80*L80)/1000</f>
        <v>0</v>
      </c>
      <c r="D80" s="112">
        <f t="shared" si="35"/>
        <v>0</v>
      </c>
      <c r="E80" s="112">
        <f t="shared" si="35"/>
        <v>0</v>
      </c>
      <c r="F80" s="113"/>
      <c r="G80" s="42"/>
      <c r="H80" s="111" t="s">
        <v>109</v>
      </c>
      <c r="I80" s="113"/>
      <c r="J80" s="113"/>
      <c r="K80" s="113"/>
      <c r="L80" s="113"/>
      <c r="M80" s="113"/>
      <c r="N80" s="113"/>
    </row>
    <row r="81" spans="1:14" ht="30" customHeight="1" thickBot="1" x14ac:dyDescent="0.3">
      <c r="A81" s="111" t="s">
        <v>110</v>
      </c>
      <c r="B81" s="112">
        <f>+($I$81*$J$81*K81)/1000</f>
        <v>0</v>
      </c>
      <c r="C81" s="112">
        <f t="shared" ref="C81:E81" si="36">+($I$81*$J$81*L81)/1000</f>
        <v>0</v>
      </c>
      <c r="D81" s="112">
        <f t="shared" si="36"/>
        <v>0</v>
      </c>
      <c r="E81" s="112">
        <f t="shared" si="36"/>
        <v>0</v>
      </c>
      <c r="F81" s="113"/>
      <c r="G81" s="42"/>
      <c r="H81" s="111" t="s">
        <v>110</v>
      </c>
      <c r="I81" s="113"/>
      <c r="J81" s="113"/>
      <c r="K81" s="113"/>
      <c r="L81" s="113"/>
      <c r="M81" s="113"/>
      <c r="N81" s="113"/>
    </row>
    <row r="82" spans="1:14" ht="30" customHeight="1" thickBot="1" x14ac:dyDescent="0.3">
      <c r="A82" s="111" t="s">
        <v>111</v>
      </c>
      <c r="B82" s="112">
        <f>+($I$82*$J$82*K82)/1000</f>
        <v>0</v>
      </c>
      <c r="C82" s="112">
        <f t="shared" ref="C82:E82" si="37">+($I$82*$J$82*L82)/1000</f>
        <v>0</v>
      </c>
      <c r="D82" s="112">
        <f t="shared" si="37"/>
        <v>0</v>
      </c>
      <c r="E82" s="112">
        <f t="shared" si="37"/>
        <v>0</v>
      </c>
      <c r="F82" s="113"/>
      <c r="G82" s="42"/>
      <c r="H82" s="111" t="s">
        <v>111</v>
      </c>
      <c r="I82" s="113"/>
      <c r="J82" s="113"/>
      <c r="K82" s="113"/>
      <c r="L82" s="113"/>
      <c r="M82" s="113"/>
      <c r="N82" s="113"/>
    </row>
    <row r="83" spans="1:14" ht="30" customHeight="1" thickBot="1" x14ac:dyDescent="0.3">
      <c r="A83" s="111" t="s">
        <v>148</v>
      </c>
      <c r="B83" s="112">
        <f>+($I$83*$J$83*K83)/1000</f>
        <v>0</v>
      </c>
      <c r="C83" s="112">
        <f t="shared" ref="C83:E83" si="38">+($I$83*$J$83*L83)/1000</f>
        <v>0</v>
      </c>
      <c r="D83" s="112">
        <f t="shared" si="38"/>
        <v>0</v>
      </c>
      <c r="E83" s="112">
        <f t="shared" si="38"/>
        <v>0</v>
      </c>
      <c r="F83" s="113"/>
      <c r="G83" s="42"/>
      <c r="H83" s="111" t="s">
        <v>148</v>
      </c>
      <c r="I83" s="113"/>
      <c r="J83" s="113"/>
      <c r="K83" s="113"/>
      <c r="L83" s="113"/>
      <c r="M83" s="113"/>
      <c r="N83" s="113"/>
    </row>
    <row r="84" spans="1:14" ht="30" customHeight="1" thickBot="1" x14ac:dyDescent="0.3">
      <c r="A84" s="111" t="s">
        <v>113</v>
      </c>
      <c r="B84" s="112">
        <f>+($I$84*$J$84*K84)/1000</f>
        <v>0</v>
      </c>
      <c r="C84" s="112">
        <f t="shared" ref="C84:E84" si="39">+($I$84*$J$84*L84)/1000</f>
        <v>0</v>
      </c>
      <c r="D84" s="112">
        <f t="shared" si="39"/>
        <v>0</v>
      </c>
      <c r="E84" s="112">
        <f t="shared" si="39"/>
        <v>0</v>
      </c>
      <c r="F84" s="113"/>
      <c r="G84" s="42"/>
      <c r="H84" s="111" t="s">
        <v>113</v>
      </c>
      <c r="I84" s="113"/>
      <c r="J84" s="113"/>
      <c r="K84" s="113"/>
      <c r="L84" s="113"/>
      <c r="M84" s="113"/>
      <c r="N84" s="113"/>
    </row>
    <row r="85" spans="1:14" ht="30" customHeight="1" thickBot="1" x14ac:dyDescent="0.3">
      <c r="A85" s="114" t="s">
        <v>41</v>
      </c>
      <c r="B85" s="112">
        <f>SUM(B77:B84)</f>
        <v>0</v>
      </c>
      <c r="C85" s="112">
        <f>SUM(C77:C84)</f>
        <v>0</v>
      </c>
      <c r="D85" s="112">
        <f>SUM(D77:D84)</f>
        <v>0</v>
      </c>
      <c r="E85" s="112">
        <f>SUM(E77:E84)</f>
        <v>0</v>
      </c>
      <c r="F85" s="113"/>
      <c r="G85" s="42"/>
      <c r="H85" s="42"/>
      <c r="I85" s="42"/>
      <c r="J85" s="42"/>
      <c r="K85" s="42"/>
      <c r="L85" s="42"/>
      <c r="M85" s="42"/>
      <c r="N85" s="42"/>
    </row>
    <row r="86" spans="1:14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.75" thickBot="1" x14ac:dyDescent="0.3">
      <c r="A87" s="12" t="s">
        <v>152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 customHeight="1" x14ac:dyDescent="0.25">
      <c r="A88" s="225" t="s">
        <v>77</v>
      </c>
      <c r="B88" s="232" t="s">
        <v>19</v>
      </c>
      <c r="C88" s="233"/>
      <c r="D88" s="233"/>
      <c r="E88" s="234"/>
      <c r="F88" s="238" t="s">
        <v>36</v>
      </c>
      <c r="G88" s="42"/>
      <c r="H88" s="225" t="s">
        <v>17</v>
      </c>
      <c r="I88" s="225" t="s">
        <v>11</v>
      </c>
      <c r="J88" s="225" t="s">
        <v>75</v>
      </c>
      <c r="K88" s="232" t="s">
        <v>81</v>
      </c>
      <c r="L88" s="233"/>
      <c r="M88" s="233"/>
      <c r="N88" s="234"/>
    </row>
    <row r="89" spans="1:14" ht="15.75" thickBot="1" x14ac:dyDescent="0.3">
      <c r="A89" s="226"/>
      <c r="B89" s="241" t="s">
        <v>76</v>
      </c>
      <c r="C89" s="229"/>
      <c r="D89" s="229"/>
      <c r="E89" s="230"/>
      <c r="F89" s="239"/>
      <c r="G89" s="42"/>
      <c r="H89" s="226"/>
      <c r="I89" s="226"/>
      <c r="J89" s="226"/>
      <c r="K89" s="235"/>
      <c r="L89" s="236"/>
      <c r="M89" s="236"/>
      <c r="N89" s="237"/>
    </row>
    <row r="90" spans="1:14" ht="34.5" customHeight="1" thickBot="1" x14ac:dyDescent="0.3">
      <c r="A90" s="231"/>
      <c r="B90" s="110" t="s">
        <v>37</v>
      </c>
      <c r="C90" s="110" t="s">
        <v>38</v>
      </c>
      <c r="D90" s="110" t="s">
        <v>39</v>
      </c>
      <c r="E90" s="110" t="s">
        <v>40</v>
      </c>
      <c r="F90" s="240"/>
      <c r="G90" s="42"/>
      <c r="H90" s="231"/>
      <c r="I90" s="231"/>
      <c r="J90" s="231"/>
      <c r="K90" s="110" t="s">
        <v>37</v>
      </c>
      <c r="L90" s="110" t="s">
        <v>38</v>
      </c>
      <c r="M90" s="110" t="s">
        <v>39</v>
      </c>
      <c r="N90" s="110" t="s">
        <v>40</v>
      </c>
    </row>
    <row r="91" spans="1:14" ht="30" customHeight="1" thickBot="1" x14ac:dyDescent="0.3">
      <c r="A91" s="111" t="s">
        <v>106</v>
      </c>
      <c r="B91" s="112">
        <f>+($I$91*$J$91*K91)/1000</f>
        <v>0</v>
      </c>
      <c r="C91" s="112">
        <f t="shared" ref="C91:E91" si="40">+($I$91*$J$91*L91)/1000</f>
        <v>0</v>
      </c>
      <c r="D91" s="112">
        <f t="shared" si="40"/>
        <v>0</v>
      </c>
      <c r="E91" s="112">
        <f t="shared" si="40"/>
        <v>0</v>
      </c>
      <c r="F91" s="113"/>
      <c r="G91" s="42"/>
      <c r="H91" s="111" t="s">
        <v>106</v>
      </c>
      <c r="I91" s="113"/>
      <c r="J91" s="113"/>
      <c r="K91" s="113"/>
      <c r="L91" s="113"/>
      <c r="M91" s="113"/>
      <c r="N91" s="113"/>
    </row>
    <row r="92" spans="1:14" ht="30" customHeight="1" thickBot="1" x14ac:dyDescent="0.3">
      <c r="A92" s="111" t="s">
        <v>107</v>
      </c>
      <c r="B92" s="112">
        <f>+($I$92*$J$92*K92)/1000</f>
        <v>0</v>
      </c>
      <c r="C92" s="112">
        <f t="shared" ref="C92:E92" si="41">+($I$92*$J$92*L92)/1000</f>
        <v>0</v>
      </c>
      <c r="D92" s="112">
        <f t="shared" si="41"/>
        <v>0</v>
      </c>
      <c r="E92" s="112">
        <f t="shared" si="41"/>
        <v>0</v>
      </c>
      <c r="F92" s="113"/>
      <c r="G92" s="42"/>
      <c r="H92" s="111" t="s">
        <v>107</v>
      </c>
      <c r="I92" s="113"/>
      <c r="J92" s="113"/>
      <c r="K92" s="113"/>
      <c r="L92" s="113"/>
      <c r="M92" s="113"/>
      <c r="N92" s="113"/>
    </row>
    <row r="93" spans="1:14" ht="30" customHeight="1" thickBot="1" x14ac:dyDescent="0.3">
      <c r="A93" s="111" t="s">
        <v>108</v>
      </c>
      <c r="B93" s="112">
        <f>+($I$93*$J$93*K93)/1000</f>
        <v>0</v>
      </c>
      <c r="C93" s="112">
        <f t="shared" ref="C93:E93" si="42">+($I$93*$J$93*L93)/1000</f>
        <v>0</v>
      </c>
      <c r="D93" s="112">
        <f t="shared" si="42"/>
        <v>0</v>
      </c>
      <c r="E93" s="112">
        <f t="shared" si="42"/>
        <v>0</v>
      </c>
      <c r="F93" s="113"/>
      <c r="G93" s="42"/>
      <c r="H93" s="111" t="s">
        <v>108</v>
      </c>
      <c r="I93" s="113"/>
      <c r="J93" s="113"/>
      <c r="K93" s="113"/>
      <c r="L93" s="113"/>
      <c r="M93" s="113"/>
      <c r="N93" s="113"/>
    </row>
    <row r="94" spans="1:14" ht="30" customHeight="1" thickBot="1" x14ac:dyDescent="0.3">
      <c r="A94" s="111" t="s">
        <v>109</v>
      </c>
      <c r="B94" s="112">
        <f>+($I$94*$J$94*K94)/1000</f>
        <v>0</v>
      </c>
      <c r="C94" s="112">
        <f t="shared" ref="C94:E94" si="43">+($I$94*$J$94*L94)/1000</f>
        <v>0</v>
      </c>
      <c r="D94" s="112">
        <f t="shared" si="43"/>
        <v>0</v>
      </c>
      <c r="E94" s="112">
        <f t="shared" si="43"/>
        <v>0</v>
      </c>
      <c r="F94" s="113"/>
      <c r="G94" s="42"/>
      <c r="H94" s="111" t="s">
        <v>109</v>
      </c>
      <c r="I94" s="113"/>
      <c r="J94" s="113"/>
      <c r="K94" s="113"/>
      <c r="L94" s="113"/>
      <c r="M94" s="113"/>
      <c r="N94" s="113"/>
    </row>
    <row r="95" spans="1:14" ht="30" customHeight="1" thickBot="1" x14ac:dyDescent="0.3">
      <c r="A95" s="111" t="s">
        <v>110</v>
      </c>
      <c r="B95" s="112">
        <f>+($I$95*$J$95*K95)/1000</f>
        <v>0</v>
      </c>
      <c r="C95" s="112">
        <f t="shared" ref="C95:E95" si="44">+($I$95*$J$95*L95)/1000</f>
        <v>0</v>
      </c>
      <c r="D95" s="112">
        <f t="shared" si="44"/>
        <v>0</v>
      </c>
      <c r="E95" s="112">
        <f t="shared" si="44"/>
        <v>0</v>
      </c>
      <c r="F95" s="113"/>
      <c r="G95" s="42"/>
      <c r="H95" s="111" t="s">
        <v>110</v>
      </c>
      <c r="I95" s="113"/>
      <c r="J95" s="113"/>
      <c r="K95" s="113"/>
      <c r="L95" s="113"/>
      <c r="M95" s="113"/>
      <c r="N95" s="113"/>
    </row>
    <row r="96" spans="1:14" ht="30" customHeight="1" thickBot="1" x14ac:dyDescent="0.3">
      <c r="A96" s="111" t="s">
        <v>111</v>
      </c>
      <c r="B96" s="112">
        <f>+($I$96*$J$96*K96)/1000</f>
        <v>0</v>
      </c>
      <c r="C96" s="112">
        <f t="shared" ref="C96:E96" si="45">+($I$96*$J$96*L96)/1000</f>
        <v>0</v>
      </c>
      <c r="D96" s="112">
        <f t="shared" si="45"/>
        <v>0</v>
      </c>
      <c r="E96" s="112">
        <f t="shared" si="45"/>
        <v>0</v>
      </c>
      <c r="F96" s="113"/>
      <c r="G96" s="42"/>
      <c r="H96" s="111" t="s">
        <v>111</v>
      </c>
      <c r="I96" s="113"/>
      <c r="J96" s="113"/>
      <c r="K96" s="113"/>
      <c r="L96" s="113"/>
      <c r="M96" s="113"/>
      <c r="N96" s="113"/>
    </row>
    <row r="97" spans="1:14" ht="30" customHeight="1" thickBot="1" x14ac:dyDescent="0.3">
      <c r="A97" s="111" t="s">
        <v>148</v>
      </c>
      <c r="B97" s="112">
        <f>+($I$97*$J$97*K97)/1000</f>
        <v>0</v>
      </c>
      <c r="C97" s="112">
        <f t="shared" ref="C97:E97" si="46">+($I$97*$J$97*L97)/1000</f>
        <v>0</v>
      </c>
      <c r="D97" s="112">
        <f t="shared" si="46"/>
        <v>0</v>
      </c>
      <c r="E97" s="112">
        <f t="shared" si="46"/>
        <v>0</v>
      </c>
      <c r="F97" s="113"/>
      <c r="G97" s="42"/>
      <c r="H97" s="111" t="s">
        <v>148</v>
      </c>
      <c r="I97" s="113"/>
      <c r="J97" s="113"/>
      <c r="K97" s="113"/>
      <c r="L97" s="113"/>
      <c r="M97" s="113"/>
      <c r="N97" s="113"/>
    </row>
    <row r="98" spans="1:14" ht="30" customHeight="1" thickBot="1" x14ac:dyDescent="0.3">
      <c r="A98" s="111" t="s">
        <v>113</v>
      </c>
      <c r="B98" s="112">
        <f>+($I$98*$J$98*K98)/1000</f>
        <v>0</v>
      </c>
      <c r="C98" s="112">
        <f t="shared" ref="C98:E98" si="47">+($I$98*$J$98*L98)/1000</f>
        <v>0</v>
      </c>
      <c r="D98" s="112">
        <f t="shared" si="47"/>
        <v>0</v>
      </c>
      <c r="E98" s="112">
        <f t="shared" si="47"/>
        <v>0</v>
      </c>
      <c r="F98" s="113"/>
      <c r="G98" s="42"/>
      <c r="H98" s="111" t="s">
        <v>113</v>
      </c>
      <c r="I98" s="113"/>
      <c r="J98" s="113"/>
      <c r="K98" s="113"/>
      <c r="L98" s="113"/>
      <c r="M98" s="113"/>
      <c r="N98" s="113"/>
    </row>
    <row r="99" spans="1:14" ht="30" customHeight="1" thickBot="1" x14ac:dyDescent="0.3">
      <c r="A99" s="114" t="s">
        <v>41</v>
      </c>
      <c r="B99" s="112">
        <f>SUM(B91:B98)</f>
        <v>0</v>
      </c>
      <c r="C99" s="112">
        <f>SUM(C91:C98)</f>
        <v>0</v>
      </c>
      <c r="D99" s="112">
        <f>SUM(D91:D98)</f>
        <v>0</v>
      </c>
      <c r="E99" s="112">
        <f>SUM(E91:E98)</f>
        <v>0</v>
      </c>
      <c r="F99" s="113"/>
      <c r="G99" s="42"/>
      <c r="H99" s="42"/>
      <c r="I99" s="42"/>
      <c r="J99" s="42"/>
      <c r="K99" s="42"/>
      <c r="L99" s="42"/>
      <c r="M99" s="42"/>
      <c r="N99" s="42"/>
    </row>
    <row r="100" spans="1:14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5.75" thickBot="1" x14ac:dyDescent="0.3">
      <c r="A101" s="12" t="s">
        <v>153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5" customHeight="1" x14ac:dyDescent="0.25">
      <c r="A102" s="225" t="s">
        <v>77</v>
      </c>
      <c r="B102" s="232" t="s">
        <v>19</v>
      </c>
      <c r="C102" s="233"/>
      <c r="D102" s="233"/>
      <c r="E102" s="234"/>
      <c r="F102" s="238" t="s">
        <v>36</v>
      </c>
      <c r="G102" s="42"/>
      <c r="H102" s="225" t="s">
        <v>17</v>
      </c>
      <c r="I102" s="225" t="s">
        <v>11</v>
      </c>
      <c r="J102" s="225" t="s">
        <v>75</v>
      </c>
      <c r="K102" s="232" t="s">
        <v>81</v>
      </c>
      <c r="L102" s="233"/>
      <c r="M102" s="233"/>
      <c r="N102" s="234"/>
    </row>
    <row r="103" spans="1:14" ht="15.75" thickBot="1" x14ac:dyDescent="0.3">
      <c r="A103" s="226"/>
      <c r="B103" s="241" t="s">
        <v>76</v>
      </c>
      <c r="C103" s="229"/>
      <c r="D103" s="229"/>
      <c r="E103" s="230"/>
      <c r="F103" s="239"/>
      <c r="G103" s="42"/>
      <c r="H103" s="226"/>
      <c r="I103" s="226"/>
      <c r="J103" s="226"/>
      <c r="K103" s="235"/>
      <c r="L103" s="236"/>
      <c r="M103" s="236"/>
      <c r="N103" s="237"/>
    </row>
    <row r="104" spans="1:14" ht="34.5" customHeight="1" thickBot="1" x14ac:dyDescent="0.3">
      <c r="A104" s="231"/>
      <c r="B104" s="110" t="s">
        <v>37</v>
      </c>
      <c r="C104" s="110" t="s">
        <v>38</v>
      </c>
      <c r="D104" s="110" t="s">
        <v>39</v>
      </c>
      <c r="E104" s="110" t="s">
        <v>40</v>
      </c>
      <c r="F104" s="240"/>
      <c r="G104" s="42"/>
      <c r="H104" s="231"/>
      <c r="I104" s="231"/>
      <c r="J104" s="231"/>
      <c r="K104" s="110" t="s">
        <v>37</v>
      </c>
      <c r="L104" s="110" t="s">
        <v>38</v>
      </c>
      <c r="M104" s="110" t="s">
        <v>39</v>
      </c>
      <c r="N104" s="110" t="s">
        <v>40</v>
      </c>
    </row>
    <row r="105" spans="1:14" ht="30" customHeight="1" thickBot="1" x14ac:dyDescent="0.3">
      <c r="A105" s="111" t="s">
        <v>106</v>
      </c>
      <c r="B105" s="112">
        <f>+($I$105*$J$105*K105)/1000</f>
        <v>0</v>
      </c>
      <c r="C105" s="112">
        <f t="shared" ref="C105:E105" si="48">+($I$105*$J$105*L105)/1000</f>
        <v>0</v>
      </c>
      <c r="D105" s="112">
        <f t="shared" si="48"/>
        <v>0</v>
      </c>
      <c r="E105" s="112">
        <f t="shared" si="48"/>
        <v>0</v>
      </c>
      <c r="F105" s="113"/>
      <c r="G105" s="42"/>
      <c r="H105" s="111" t="s">
        <v>106</v>
      </c>
      <c r="I105" s="113"/>
      <c r="J105" s="113"/>
      <c r="K105" s="113"/>
      <c r="L105" s="113"/>
      <c r="M105" s="113"/>
      <c r="N105" s="113"/>
    </row>
    <row r="106" spans="1:14" ht="30" customHeight="1" thickBot="1" x14ac:dyDescent="0.3">
      <c r="A106" s="111" t="s">
        <v>107</v>
      </c>
      <c r="B106" s="112">
        <f>+($I$106*$J$106*K106)/1000</f>
        <v>0</v>
      </c>
      <c r="C106" s="112">
        <f t="shared" ref="C106:E106" si="49">+($I$106*$J$106*L106)/1000</f>
        <v>0</v>
      </c>
      <c r="D106" s="112">
        <f t="shared" si="49"/>
        <v>0</v>
      </c>
      <c r="E106" s="112">
        <f t="shared" si="49"/>
        <v>0</v>
      </c>
      <c r="F106" s="113"/>
      <c r="G106" s="42"/>
      <c r="H106" s="111" t="s">
        <v>107</v>
      </c>
      <c r="I106" s="113"/>
      <c r="J106" s="113"/>
      <c r="K106" s="113"/>
      <c r="L106" s="113"/>
      <c r="M106" s="113"/>
      <c r="N106" s="113"/>
    </row>
    <row r="107" spans="1:14" ht="30" customHeight="1" thickBot="1" x14ac:dyDescent="0.3">
      <c r="A107" s="111" t="s">
        <v>108</v>
      </c>
      <c r="B107" s="112">
        <f>+($I$107*$J$107*K107)/1000</f>
        <v>0</v>
      </c>
      <c r="C107" s="112">
        <f t="shared" ref="C107:E107" si="50">+($I$107*$J$107*L107)/1000</f>
        <v>0</v>
      </c>
      <c r="D107" s="112">
        <f t="shared" si="50"/>
        <v>0</v>
      </c>
      <c r="E107" s="112">
        <f t="shared" si="50"/>
        <v>0</v>
      </c>
      <c r="F107" s="113"/>
      <c r="G107" s="42"/>
      <c r="H107" s="111" t="s">
        <v>108</v>
      </c>
      <c r="I107" s="113"/>
      <c r="J107" s="113"/>
      <c r="K107" s="113"/>
      <c r="L107" s="113"/>
      <c r="M107" s="113"/>
      <c r="N107" s="113"/>
    </row>
    <row r="108" spans="1:14" ht="30" customHeight="1" thickBot="1" x14ac:dyDescent="0.3">
      <c r="A108" s="111" t="s">
        <v>109</v>
      </c>
      <c r="B108" s="112">
        <f>+($I$108*$J$108*K108)/1000</f>
        <v>0</v>
      </c>
      <c r="C108" s="112">
        <f t="shared" ref="C108:E108" si="51">+($I$108*$J$108*L108)/1000</f>
        <v>0</v>
      </c>
      <c r="D108" s="112">
        <f t="shared" si="51"/>
        <v>0</v>
      </c>
      <c r="E108" s="112">
        <f t="shared" si="51"/>
        <v>0</v>
      </c>
      <c r="F108" s="113"/>
      <c r="G108" s="42"/>
      <c r="H108" s="111" t="s">
        <v>109</v>
      </c>
      <c r="I108" s="113"/>
      <c r="J108" s="113"/>
      <c r="K108" s="113"/>
      <c r="L108" s="113"/>
      <c r="M108" s="113"/>
      <c r="N108" s="113"/>
    </row>
    <row r="109" spans="1:14" ht="30" customHeight="1" thickBot="1" x14ac:dyDescent="0.3">
      <c r="A109" s="111" t="s">
        <v>110</v>
      </c>
      <c r="B109" s="112">
        <f>+($I$109*$J$109*K109)/1000</f>
        <v>0</v>
      </c>
      <c r="C109" s="112">
        <f t="shared" ref="C109:E109" si="52">+($I$109*$J$109*L109)/1000</f>
        <v>0</v>
      </c>
      <c r="D109" s="112">
        <f t="shared" si="52"/>
        <v>0</v>
      </c>
      <c r="E109" s="112">
        <f t="shared" si="52"/>
        <v>0</v>
      </c>
      <c r="F109" s="113"/>
      <c r="G109" s="42"/>
      <c r="H109" s="111" t="s">
        <v>110</v>
      </c>
      <c r="I109" s="113"/>
      <c r="J109" s="113"/>
      <c r="K109" s="113"/>
      <c r="L109" s="113"/>
      <c r="M109" s="113"/>
      <c r="N109" s="113"/>
    </row>
    <row r="110" spans="1:14" ht="30" customHeight="1" thickBot="1" x14ac:dyDescent="0.3">
      <c r="A110" s="111" t="s">
        <v>111</v>
      </c>
      <c r="B110" s="112">
        <f>+($I$110*$J$110*K110)/1000</f>
        <v>0</v>
      </c>
      <c r="C110" s="112">
        <f t="shared" ref="C110:E110" si="53">+($I$110*$J$110*L110)/1000</f>
        <v>0</v>
      </c>
      <c r="D110" s="112">
        <f t="shared" si="53"/>
        <v>0</v>
      </c>
      <c r="E110" s="112">
        <f t="shared" si="53"/>
        <v>0</v>
      </c>
      <c r="F110" s="113"/>
      <c r="G110" s="42"/>
      <c r="H110" s="111" t="s">
        <v>111</v>
      </c>
      <c r="I110" s="113"/>
      <c r="J110" s="113"/>
      <c r="K110" s="113"/>
      <c r="L110" s="113"/>
      <c r="M110" s="113"/>
      <c r="N110" s="113"/>
    </row>
    <row r="111" spans="1:14" ht="30" customHeight="1" thickBot="1" x14ac:dyDescent="0.3">
      <c r="A111" s="111" t="s">
        <v>148</v>
      </c>
      <c r="B111" s="112">
        <f>+($I$111*$J$111*K111)/1000</f>
        <v>0</v>
      </c>
      <c r="C111" s="112">
        <f t="shared" ref="C111:E111" si="54">+($I$111*$J$111*L111)/1000</f>
        <v>0</v>
      </c>
      <c r="D111" s="112">
        <f t="shared" si="54"/>
        <v>0</v>
      </c>
      <c r="E111" s="112">
        <f t="shared" si="54"/>
        <v>0</v>
      </c>
      <c r="F111" s="113"/>
      <c r="G111" s="42"/>
      <c r="H111" s="111" t="s">
        <v>148</v>
      </c>
      <c r="I111" s="113"/>
      <c r="J111" s="113"/>
      <c r="K111" s="113"/>
      <c r="L111" s="113"/>
      <c r="M111" s="113"/>
      <c r="N111" s="113"/>
    </row>
    <row r="112" spans="1:14" ht="30" customHeight="1" thickBot="1" x14ac:dyDescent="0.3">
      <c r="A112" s="111" t="s">
        <v>113</v>
      </c>
      <c r="B112" s="112">
        <f>+($I$112*$J$112*K112)/1000</f>
        <v>0</v>
      </c>
      <c r="C112" s="112">
        <f t="shared" ref="C112:E112" si="55">+($I$112*$J$112*L112)/1000</f>
        <v>0</v>
      </c>
      <c r="D112" s="112">
        <f t="shared" si="55"/>
        <v>0</v>
      </c>
      <c r="E112" s="112">
        <f t="shared" si="55"/>
        <v>0</v>
      </c>
      <c r="F112" s="113"/>
      <c r="G112" s="42"/>
      <c r="H112" s="111" t="s">
        <v>113</v>
      </c>
      <c r="I112" s="113"/>
      <c r="J112" s="113"/>
      <c r="K112" s="113"/>
      <c r="L112" s="113"/>
      <c r="M112" s="113"/>
      <c r="N112" s="113"/>
    </row>
    <row r="113" spans="1:14" ht="30" customHeight="1" thickBot="1" x14ac:dyDescent="0.3">
      <c r="A113" s="114" t="s">
        <v>41</v>
      </c>
      <c r="B113" s="112">
        <f>SUM(B105:B112)</f>
        <v>0</v>
      </c>
      <c r="C113" s="112">
        <f>SUM(C105:C112)</f>
        <v>0</v>
      </c>
      <c r="D113" s="112">
        <f>SUM(D105:D112)</f>
        <v>0</v>
      </c>
      <c r="E113" s="112">
        <f>SUM(E105:E112)</f>
        <v>0</v>
      </c>
      <c r="F113" s="113"/>
      <c r="G113" s="42"/>
      <c r="H113" s="42"/>
      <c r="I113" s="42"/>
      <c r="J113" s="42"/>
      <c r="K113" s="42"/>
      <c r="L113" s="42"/>
      <c r="M113" s="42"/>
      <c r="N113" s="42"/>
    </row>
    <row r="114" spans="1:14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1:14" ht="15.75" thickBot="1" x14ac:dyDescent="0.3">
      <c r="A115" s="12" t="s">
        <v>154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5" customHeight="1" x14ac:dyDescent="0.25">
      <c r="A116" s="225" t="s">
        <v>77</v>
      </c>
      <c r="B116" s="232" t="s">
        <v>19</v>
      </c>
      <c r="C116" s="233"/>
      <c r="D116" s="233"/>
      <c r="E116" s="234"/>
      <c r="F116" s="238" t="s">
        <v>36</v>
      </c>
      <c r="G116" s="42"/>
      <c r="H116" s="225" t="s">
        <v>17</v>
      </c>
      <c r="I116" s="225" t="s">
        <v>11</v>
      </c>
      <c r="J116" s="225" t="s">
        <v>75</v>
      </c>
      <c r="K116" s="232" t="s">
        <v>81</v>
      </c>
      <c r="L116" s="233"/>
      <c r="M116" s="233"/>
      <c r="N116" s="234"/>
    </row>
    <row r="117" spans="1:14" ht="15.75" thickBot="1" x14ac:dyDescent="0.3">
      <c r="A117" s="226"/>
      <c r="B117" s="241" t="s">
        <v>76</v>
      </c>
      <c r="C117" s="229"/>
      <c r="D117" s="229"/>
      <c r="E117" s="230"/>
      <c r="F117" s="239"/>
      <c r="G117" s="42"/>
      <c r="H117" s="226"/>
      <c r="I117" s="226"/>
      <c r="J117" s="226"/>
      <c r="K117" s="235"/>
      <c r="L117" s="236"/>
      <c r="M117" s="236"/>
      <c r="N117" s="237"/>
    </row>
    <row r="118" spans="1:14" ht="34.5" customHeight="1" thickBot="1" x14ac:dyDescent="0.3">
      <c r="A118" s="231"/>
      <c r="B118" s="110" t="s">
        <v>37</v>
      </c>
      <c r="C118" s="110" t="s">
        <v>38</v>
      </c>
      <c r="D118" s="110" t="s">
        <v>39</v>
      </c>
      <c r="E118" s="110" t="s">
        <v>40</v>
      </c>
      <c r="F118" s="240"/>
      <c r="G118" s="42"/>
      <c r="H118" s="231"/>
      <c r="I118" s="231"/>
      <c r="J118" s="231"/>
      <c r="K118" s="110" t="s">
        <v>37</v>
      </c>
      <c r="L118" s="110" t="s">
        <v>38</v>
      </c>
      <c r="M118" s="110" t="s">
        <v>39</v>
      </c>
      <c r="N118" s="110" t="s">
        <v>40</v>
      </c>
    </row>
    <row r="119" spans="1:14" ht="30" customHeight="1" thickBot="1" x14ac:dyDescent="0.3">
      <c r="A119" s="111" t="s">
        <v>106</v>
      </c>
      <c r="B119" s="112">
        <f>+($I$119*$J$119*K119)/1000</f>
        <v>0</v>
      </c>
      <c r="C119" s="112">
        <f t="shared" ref="C119:E119" si="56">+($I$119*$J$119*L119)/1000</f>
        <v>0</v>
      </c>
      <c r="D119" s="112">
        <f t="shared" si="56"/>
        <v>0</v>
      </c>
      <c r="E119" s="112">
        <f t="shared" si="56"/>
        <v>0</v>
      </c>
      <c r="F119" s="113"/>
      <c r="G119" s="42"/>
      <c r="H119" s="111" t="s">
        <v>106</v>
      </c>
      <c r="I119" s="113"/>
      <c r="J119" s="113"/>
      <c r="K119" s="113"/>
      <c r="L119" s="113"/>
      <c r="M119" s="113"/>
      <c r="N119" s="113"/>
    </row>
    <row r="120" spans="1:14" ht="30" customHeight="1" thickBot="1" x14ac:dyDescent="0.3">
      <c r="A120" s="111" t="s">
        <v>107</v>
      </c>
      <c r="B120" s="112">
        <f>+($I$120*$J$120*K120)/1000</f>
        <v>0</v>
      </c>
      <c r="C120" s="112">
        <f t="shared" ref="C120:E120" si="57">+($I$120*$J$120*L120)/1000</f>
        <v>0</v>
      </c>
      <c r="D120" s="112">
        <f t="shared" si="57"/>
        <v>0</v>
      </c>
      <c r="E120" s="112">
        <f t="shared" si="57"/>
        <v>0</v>
      </c>
      <c r="F120" s="113"/>
      <c r="G120" s="42"/>
      <c r="H120" s="111" t="s">
        <v>107</v>
      </c>
      <c r="I120" s="113"/>
      <c r="J120" s="113"/>
      <c r="K120" s="113"/>
      <c r="L120" s="113"/>
      <c r="M120" s="113"/>
      <c r="N120" s="113"/>
    </row>
    <row r="121" spans="1:14" ht="30" customHeight="1" thickBot="1" x14ac:dyDescent="0.3">
      <c r="A121" s="111" t="s">
        <v>108</v>
      </c>
      <c r="B121" s="112">
        <f>+($I$121*$J$121*K121)/1000</f>
        <v>0</v>
      </c>
      <c r="C121" s="112">
        <f t="shared" ref="C121:E121" si="58">+($I$121*$J$121*L121)/1000</f>
        <v>0</v>
      </c>
      <c r="D121" s="112">
        <f t="shared" si="58"/>
        <v>0</v>
      </c>
      <c r="E121" s="112">
        <f t="shared" si="58"/>
        <v>0</v>
      </c>
      <c r="F121" s="113"/>
      <c r="G121" s="42"/>
      <c r="H121" s="111" t="s">
        <v>108</v>
      </c>
      <c r="I121" s="113"/>
      <c r="J121" s="113"/>
      <c r="K121" s="113"/>
      <c r="L121" s="113"/>
      <c r="M121" s="113"/>
      <c r="N121" s="113"/>
    </row>
    <row r="122" spans="1:14" ht="30" customHeight="1" thickBot="1" x14ac:dyDescent="0.3">
      <c r="A122" s="111" t="s">
        <v>109</v>
      </c>
      <c r="B122" s="112">
        <f>+($I$122*$J$122*K122)/1000</f>
        <v>0</v>
      </c>
      <c r="C122" s="112">
        <f t="shared" ref="C122:E122" si="59">+($I$122*$J$122*L122)/1000</f>
        <v>0</v>
      </c>
      <c r="D122" s="112">
        <f t="shared" si="59"/>
        <v>0</v>
      </c>
      <c r="E122" s="112">
        <f t="shared" si="59"/>
        <v>0</v>
      </c>
      <c r="F122" s="113"/>
      <c r="G122" s="42"/>
      <c r="H122" s="111" t="s">
        <v>109</v>
      </c>
      <c r="I122" s="113"/>
      <c r="J122" s="113"/>
      <c r="K122" s="113"/>
      <c r="L122" s="113"/>
      <c r="M122" s="113"/>
      <c r="N122" s="113"/>
    </row>
    <row r="123" spans="1:14" ht="30" customHeight="1" thickBot="1" x14ac:dyDescent="0.3">
      <c r="A123" s="111" t="s">
        <v>110</v>
      </c>
      <c r="B123" s="112">
        <f>+($I$123*$J$123*K123)/1000</f>
        <v>0</v>
      </c>
      <c r="C123" s="112">
        <f t="shared" ref="C123:E123" si="60">+($I$123*$J$123*L123)/1000</f>
        <v>0</v>
      </c>
      <c r="D123" s="112">
        <f t="shared" si="60"/>
        <v>0</v>
      </c>
      <c r="E123" s="112">
        <f t="shared" si="60"/>
        <v>0</v>
      </c>
      <c r="F123" s="113"/>
      <c r="G123" s="42"/>
      <c r="H123" s="111" t="s">
        <v>110</v>
      </c>
      <c r="I123" s="113"/>
      <c r="J123" s="113"/>
      <c r="K123" s="113"/>
      <c r="L123" s="113"/>
      <c r="M123" s="113"/>
      <c r="N123" s="113"/>
    </row>
    <row r="124" spans="1:14" ht="30" customHeight="1" thickBot="1" x14ac:dyDescent="0.3">
      <c r="A124" s="111" t="s">
        <v>111</v>
      </c>
      <c r="B124" s="112">
        <f>+($I$124*$J$124*K124)/1000</f>
        <v>0</v>
      </c>
      <c r="C124" s="112">
        <f t="shared" ref="C124:E124" si="61">+($I$124*$J$124*L124)/1000</f>
        <v>0</v>
      </c>
      <c r="D124" s="112">
        <f t="shared" si="61"/>
        <v>0</v>
      </c>
      <c r="E124" s="112">
        <f t="shared" si="61"/>
        <v>0</v>
      </c>
      <c r="F124" s="113"/>
      <c r="G124" s="42"/>
      <c r="H124" s="111" t="s">
        <v>111</v>
      </c>
      <c r="I124" s="113"/>
      <c r="J124" s="113"/>
      <c r="K124" s="113"/>
      <c r="L124" s="113"/>
      <c r="M124" s="113"/>
      <c r="N124" s="113"/>
    </row>
    <row r="125" spans="1:14" ht="30" customHeight="1" thickBot="1" x14ac:dyDescent="0.3">
      <c r="A125" s="111" t="s">
        <v>148</v>
      </c>
      <c r="B125" s="112">
        <f>+($I$125*$J$125*K125)/1000</f>
        <v>0</v>
      </c>
      <c r="C125" s="112">
        <f t="shared" ref="C125:E125" si="62">+($I$125*$J$125*L125)/1000</f>
        <v>0</v>
      </c>
      <c r="D125" s="112">
        <f t="shared" si="62"/>
        <v>0</v>
      </c>
      <c r="E125" s="112">
        <f t="shared" si="62"/>
        <v>0</v>
      </c>
      <c r="F125" s="113"/>
      <c r="G125" s="42"/>
      <c r="H125" s="111" t="s">
        <v>148</v>
      </c>
      <c r="I125" s="113"/>
      <c r="J125" s="113"/>
      <c r="K125" s="113"/>
      <c r="L125" s="113"/>
      <c r="M125" s="113"/>
      <c r="N125" s="113"/>
    </row>
    <row r="126" spans="1:14" ht="30" customHeight="1" thickBot="1" x14ac:dyDescent="0.3">
      <c r="A126" s="111" t="s">
        <v>113</v>
      </c>
      <c r="B126" s="112">
        <f>+($I$126*$J$126*K126)/1000</f>
        <v>0</v>
      </c>
      <c r="C126" s="112">
        <f t="shared" ref="C126:E126" si="63">+($I$126*$J$126*L126)/1000</f>
        <v>0</v>
      </c>
      <c r="D126" s="112">
        <f t="shared" si="63"/>
        <v>0</v>
      </c>
      <c r="E126" s="112">
        <f t="shared" si="63"/>
        <v>0</v>
      </c>
      <c r="F126" s="113"/>
      <c r="G126" s="42"/>
      <c r="H126" s="111" t="s">
        <v>113</v>
      </c>
      <c r="I126" s="113"/>
      <c r="J126" s="113"/>
      <c r="K126" s="113"/>
      <c r="L126" s="113"/>
      <c r="M126" s="113"/>
      <c r="N126" s="113"/>
    </row>
    <row r="127" spans="1:14" ht="30" customHeight="1" thickBot="1" x14ac:dyDescent="0.3">
      <c r="A127" s="114" t="s">
        <v>41</v>
      </c>
      <c r="B127" s="112">
        <f>SUM(B119:B126)</f>
        <v>0</v>
      </c>
      <c r="C127" s="112">
        <f>SUM(C119:C126)</f>
        <v>0</v>
      </c>
      <c r="D127" s="112">
        <f>SUM(D119:D126)</f>
        <v>0</v>
      </c>
      <c r="E127" s="112">
        <f>SUM(E119:E126)</f>
        <v>0</v>
      </c>
      <c r="F127" s="113"/>
      <c r="G127" s="42"/>
      <c r="H127" s="42"/>
      <c r="I127" s="42"/>
      <c r="J127" s="42"/>
      <c r="K127" s="42"/>
      <c r="L127" s="42"/>
      <c r="M127" s="42"/>
      <c r="N127" s="42"/>
    </row>
    <row r="128" spans="1:14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.75" thickBot="1" x14ac:dyDescent="0.3">
      <c r="A130" s="115" t="s">
        <v>155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1:14" ht="15" customHeight="1" x14ac:dyDescent="0.25">
      <c r="A131" s="225" t="s">
        <v>77</v>
      </c>
      <c r="B131" s="232" t="s">
        <v>19</v>
      </c>
      <c r="C131" s="233"/>
      <c r="D131" s="233"/>
      <c r="E131" s="234"/>
      <c r="F131" s="238" t="s">
        <v>36</v>
      </c>
      <c r="G131" s="42"/>
      <c r="H131" s="225" t="s">
        <v>17</v>
      </c>
      <c r="I131" s="225" t="s">
        <v>11</v>
      </c>
      <c r="J131" s="225" t="s">
        <v>75</v>
      </c>
      <c r="K131" s="232" t="s">
        <v>81</v>
      </c>
      <c r="L131" s="233"/>
      <c r="M131" s="233"/>
      <c r="N131" s="234"/>
    </row>
    <row r="132" spans="1:14" ht="15.75" thickBot="1" x14ac:dyDescent="0.3">
      <c r="A132" s="226"/>
      <c r="B132" s="241" t="s">
        <v>76</v>
      </c>
      <c r="C132" s="229"/>
      <c r="D132" s="229"/>
      <c r="E132" s="230"/>
      <c r="F132" s="239"/>
      <c r="G132" s="42"/>
      <c r="H132" s="226"/>
      <c r="I132" s="226"/>
      <c r="J132" s="226"/>
      <c r="K132" s="235"/>
      <c r="L132" s="236"/>
      <c r="M132" s="236"/>
      <c r="N132" s="237"/>
    </row>
    <row r="133" spans="1:14" ht="34.5" customHeight="1" thickBot="1" x14ac:dyDescent="0.3">
      <c r="A133" s="231"/>
      <c r="B133" s="110" t="s">
        <v>37</v>
      </c>
      <c r="C133" s="110" t="s">
        <v>38</v>
      </c>
      <c r="D133" s="110" t="s">
        <v>39</v>
      </c>
      <c r="E133" s="110" t="s">
        <v>40</v>
      </c>
      <c r="F133" s="240"/>
      <c r="G133" s="42"/>
      <c r="H133" s="231"/>
      <c r="I133" s="231"/>
      <c r="J133" s="231"/>
      <c r="K133" s="110" t="s">
        <v>37</v>
      </c>
      <c r="L133" s="110" t="s">
        <v>38</v>
      </c>
      <c r="M133" s="110" t="s">
        <v>39</v>
      </c>
      <c r="N133" s="110" t="s">
        <v>40</v>
      </c>
    </row>
    <row r="134" spans="1:14" ht="30" customHeight="1" thickBot="1" x14ac:dyDescent="0.3">
      <c r="A134" s="111" t="s">
        <v>106</v>
      </c>
      <c r="B134" s="112">
        <f>+($I$134*$J$134*K134)/1000</f>
        <v>0</v>
      </c>
      <c r="C134" s="112">
        <f t="shared" ref="C134:E134" si="64">+($I$134*$J$134*L134)/1000</f>
        <v>0</v>
      </c>
      <c r="D134" s="112">
        <f t="shared" si="64"/>
        <v>0</v>
      </c>
      <c r="E134" s="112">
        <f t="shared" si="64"/>
        <v>0</v>
      </c>
      <c r="F134" s="113"/>
      <c r="G134" s="42"/>
      <c r="H134" s="111" t="s">
        <v>106</v>
      </c>
      <c r="I134" s="113"/>
      <c r="J134" s="113"/>
      <c r="K134" s="113"/>
      <c r="L134" s="113"/>
      <c r="M134" s="113"/>
      <c r="N134" s="113"/>
    </row>
    <row r="135" spans="1:14" ht="30" customHeight="1" thickBot="1" x14ac:dyDescent="0.3">
      <c r="A135" s="111" t="s">
        <v>107</v>
      </c>
      <c r="B135" s="112">
        <f>+($I$135*$J$135*K135)/1000</f>
        <v>0</v>
      </c>
      <c r="C135" s="112">
        <f t="shared" ref="C135:E135" si="65">+($I$135*$J$135*L135)/1000</f>
        <v>0</v>
      </c>
      <c r="D135" s="112">
        <f t="shared" si="65"/>
        <v>0</v>
      </c>
      <c r="E135" s="112">
        <f t="shared" si="65"/>
        <v>0</v>
      </c>
      <c r="F135" s="113"/>
      <c r="G135" s="42"/>
      <c r="H135" s="111" t="s">
        <v>107</v>
      </c>
      <c r="I135" s="113"/>
      <c r="J135" s="113"/>
      <c r="K135" s="113"/>
      <c r="L135" s="113"/>
      <c r="M135" s="113"/>
      <c r="N135" s="113"/>
    </row>
    <row r="136" spans="1:14" ht="30" customHeight="1" thickBot="1" x14ac:dyDescent="0.3">
      <c r="A136" s="111" t="s">
        <v>108</v>
      </c>
      <c r="B136" s="112">
        <f>+($I$136*$J$136*K136)/1000</f>
        <v>0</v>
      </c>
      <c r="C136" s="112">
        <f t="shared" ref="C136:E136" si="66">+($I$136*$J$136*L136)/1000</f>
        <v>0</v>
      </c>
      <c r="D136" s="112">
        <f t="shared" si="66"/>
        <v>0</v>
      </c>
      <c r="E136" s="112">
        <f t="shared" si="66"/>
        <v>0</v>
      </c>
      <c r="F136" s="113"/>
      <c r="G136" s="42"/>
      <c r="H136" s="111" t="s">
        <v>108</v>
      </c>
      <c r="I136" s="113"/>
      <c r="J136" s="113"/>
      <c r="K136" s="113"/>
      <c r="L136" s="113"/>
      <c r="M136" s="113"/>
      <c r="N136" s="113"/>
    </row>
    <row r="137" spans="1:14" ht="30" customHeight="1" thickBot="1" x14ac:dyDescent="0.3">
      <c r="A137" s="111" t="s">
        <v>109</v>
      </c>
      <c r="B137" s="112">
        <f>+($I$137*$J$137*K137)/1000</f>
        <v>0</v>
      </c>
      <c r="C137" s="112">
        <f t="shared" ref="C137:E137" si="67">+($I$137*$J$137*L137)/1000</f>
        <v>0</v>
      </c>
      <c r="D137" s="112">
        <f t="shared" si="67"/>
        <v>0</v>
      </c>
      <c r="E137" s="112">
        <f t="shared" si="67"/>
        <v>0</v>
      </c>
      <c r="F137" s="113"/>
      <c r="G137" s="42"/>
      <c r="H137" s="111" t="s">
        <v>109</v>
      </c>
      <c r="I137" s="113"/>
      <c r="J137" s="113"/>
      <c r="K137" s="113"/>
      <c r="L137" s="113"/>
      <c r="M137" s="113"/>
      <c r="N137" s="113"/>
    </row>
    <row r="138" spans="1:14" ht="30" customHeight="1" thickBot="1" x14ac:dyDescent="0.3">
      <c r="A138" s="111" t="s">
        <v>110</v>
      </c>
      <c r="B138" s="112">
        <f>+($I$138*$J$138*K138)/1000</f>
        <v>0</v>
      </c>
      <c r="C138" s="112">
        <f t="shared" ref="C138:E138" si="68">+($I$138*$J$138*L138)/1000</f>
        <v>0</v>
      </c>
      <c r="D138" s="112">
        <f t="shared" si="68"/>
        <v>0</v>
      </c>
      <c r="E138" s="112">
        <f t="shared" si="68"/>
        <v>0</v>
      </c>
      <c r="F138" s="113"/>
      <c r="G138" s="42"/>
      <c r="H138" s="111" t="s">
        <v>110</v>
      </c>
      <c r="I138" s="113"/>
      <c r="J138" s="113"/>
      <c r="K138" s="113"/>
      <c r="L138" s="113"/>
      <c r="M138" s="113"/>
      <c r="N138" s="113"/>
    </row>
    <row r="139" spans="1:14" ht="30" customHeight="1" thickBot="1" x14ac:dyDescent="0.3">
      <c r="A139" s="111" t="s">
        <v>111</v>
      </c>
      <c r="B139" s="112">
        <f>+($I$139*$J$139*K139)/1000</f>
        <v>0</v>
      </c>
      <c r="C139" s="112">
        <f t="shared" ref="C139:E139" si="69">+($I$139*$J$139*L139)/1000</f>
        <v>0</v>
      </c>
      <c r="D139" s="112">
        <f t="shared" si="69"/>
        <v>0</v>
      </c>
      <c r="E139" s="112">
        <f t="shared" si="69"/>
        <v>0</v>
      </c>
      <c r="F139" s="113"/>
      <c r="G139" s="42"/>
      <c r="H139" s="111" t="s">
        <v>111</v>
      </c>
      <c r="I139" s="113"/>
      <c r="J139" s="113"/>
      <c r="K139" s="113"/>
      <c r="L139" s="113"/>
      <c r="M139" s="113"/>
      <c r="N139" s="113"/>
    </row>
    <row r="140" spans="1:14" ht="30" customHeight="1" thickBot="1" x14ac:dyDescent="0.3">
      <c r="A140" s="111" t="s">
        <v>148</v>
      </c>
      <c r="B140" s="112">
        <f>+($I$140*$J$140*K140)/1000</f>
        <v>0</v>
      </c>
      <c r="C140" s="112">
        <f t="shared" ref="C140:E140" si="70">+($I$140*$J$140*L140)/1000</f>
        <v>0</v>
      </c>
      <c r="D140" s="112">
        <f t="shared" si="70"/>
        <v>0</v>
      </c>
      <c r="E140" s="112">
        <f t="shared" si="70"/>
        <v>0</v>
      </c>
      <c r="F140" s="113"/>
      <c r="G140" s="42"/>
      <c r="H140" s="111" t="s">
        <v>148</v>
      </c>
      <c r="I140" s="113"/>
      <c r="J140" s="113"/>
      <c r="K140" s="113"/>
      <c r="L140" s="113"/>
      <c r="M140" s="113"/>
      <c r="N140" s="113"/>
    </row>
    <row r="141" spans="1:14" ht="30" customHeight="1" thickBot="1" x14ac:dyDescent="0.3">
      <c r="A141" s="111" t="s">
        <v>113</v>
      </c>
      <c r="B141" s="112">
        <f>+($I$141*$J$141*K141)/1000</f>
        <v>0</v>
      </c>
      <c r="C141" s="112">
        <f t="shared" ref="C141:E141" si="71">+($I$141*$J$141*L141)/1000</f>
        <v>0</v>
      </c>
      <c r="D141" s="112">
        <f t="shared" si="71"/>
        <v>0</v>
      </c>
      <c r="E141" s="112">
        <f t="shared" si="71"/>
        <v>0</v>
      </c>
      <c r="F141" s="113"/>
      <c r="G141" s="42"/>
      <c r="H141" s="111" t="s">
        <v>113</v>
      </c>
      <c r="I141" s="113"/>
      <c r="J141" s="113"/>
      <c r="K141" s="113"/>
      <c r="L141" s="113"/>
      <c r="M141" s="113"/>
      <c r="N141" s="113"/>
    </row>
    <row r="142" spans="1:14" ht="30" customHeight="1" thickBot="1" x14ac:dyDescent="0.3">
      <c r="A142" s="114" t="s">
        <v>41</v>
      </c>
      <c r="B142" s="112">
        <f>SUM(B134:B141)</f>
        <v>0</v>
      </c>
      <c r="C142" s="112">
        <f>SUM(C134:C141)</f>
        <v>0</v>
      </c>
      <c r="D142" s="112">
        <f>SUM(D134:D141)</f>
        <v>0</v>
      </c>
      <c r="E142" s="112">
        <f>SUM(E134:E141)</f>
        <v>0</v>
      </c>
      <c r="F142" s="113"/>
      <c r="G142" s="42"/>
      <c r="H142" s="42"/>
      <c r="I142" s="42"/>
      <c r="J142" s="42"/>
      <c r="K142" s="42"/>
      <c r="L142" s="42"/>
      <c r="M142" s="42"/>
      <c r="N142" s="42"/>
    </row>
    <row r="143" spans="1:14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1:14" ht="15.75" thickBot="1" x14ac:dyDescent="0.3">
      <c r="A144" s="12" t="s">
        <v>156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5" customHeight="1" x14ac:dyDescent="0.25">
      <c r="A145" s="225" t="s">
        <v>77</v>
      </c>
      <c r="B145" s="232" t="s">
        <v>19</v>
      </c>
      <c r="C145" s="233"/>
      <c r="D145" s="233"/>
      <c r="E145" s="234"/>
      <c r="F145" s="238" t="s">
        <v>36</v>
      </c>
      <c r="G145" s="42"/>
      <c r="H145" s="225" t="s">
        <v>17</v>
      </c>
      <c r="I145" s="225" t="s">
        <v>11</v>
      </c>
      <c r="J145" s="225" t="s">
        <v>75</v>
      </c>
      <c r="K145" s="232" t="s">
        <v>81</v>
      </c>
      <c r="L145" s="233"/>
      <c r="M145" s="233"/>
      <c r="N145" s="234"/>
    </row>
    <row r="146" spans="1:14" ht="15.75" thickBot="1" x14ac:dyDescent="0.3">
      <c r="A146" s="226"/>
      <c r="B146" s="241" t="s">
        <v>76</v>
      </c>
      <c r="C146" s="229"/>
      <c r="D146" s="229"/>
      <c r="E146" s="230"/>
      <c r="F146" s="239"/>
      <c r="G146" s="42"/>
      <c r="H146" s="226"/>
      <c r="I146" s="226"/>
      <c r="J146" s="226"/>
      <c r="K146" s="235"/>
      <c r="L146" s="236"/>
      <c r="M146" s="236"/>
      <c r="N146" s="237"/>
    </row>
    <row r="147" spans="1:14" ht="34.5" customHeight="1" thickBot="1" x14ac:dyDescent="0.3">
      <c r="A147" s="231"/>
      <c r="B147" s="110" t="s">
        <v>37</v>
      </c>
      <c r="C147" s="110" t="s">
        <v>38</v>
      </c>
      <c r="D147" s="110" t="s">
        <v>39</v>
      </c>
      <c r="E147" s="110" t="s">
        <v>40</v>
      </c>
      <c r="F147" s="240"/>
      <c r="G147" s="42"/>
      <c r="H147" s="231"/>
      <c r="I147" s="231"/>
      <c r="J147" s="231"/>
      <c r="K147" s="110" t="s">
        <v>37</v>
      </c>
      <c r="L147" s="110" t="s">
        <v>38</v>
      </c>
      <c r="M147" s="110" t="s">
        <v>39</v>
      </c>
      <c r="N147" s="110" t="s">
        <v>40</v>
      </c>
    </row>
    <row r="148" spans="1:14" ht="30" customHeight="1" thickBot="1" x14ac:dyDescent="0.3">
      <c r="A148" s="111" t="s">
        <v>106</v>
      </c>
      <c r="B148" s="112">
        <f>+($I$148*$J$148*K148)/1000</f>
        <v>0</v>
      </c>
      <c r="C148" s="112">
        <f t="shared" ref="C148:E148" si="72">+($I$148*$J$148*L148)/1000</f>
        <v>0</v>
      </c>
      <c r="D148" s="112">
        <f t="shared" si="72"/>
        <v>0</v>
      </c>
      <c r="E148" s="112">
        <f t="shared" si="72"/>
        <v>0</v>
      </c>
      <c r="F148" s="113"/>
      <c r="G148" s="42"/>
      <c r="H148" s="111" t="s">
        <v>106</v>
      </c>
      <c r="I148" s="113"/>
      <c r="J148" s="113"/>
      <c r="K148" s="113"/>
      <c r="L148" s="113"/>
      <c r="M148" s="113"/>
      <c r="N148" s="113"/>
    </row>
    <row r="149" spans="1:14" ht="30" customHeight="1" thickBot="1" x14ac:dyDescent="0.3">
      <c r="A149" s="111" t="s">
        <v>107</v>
      </c>
      <c r="B149" s="112">
        <f>+($I$149*$J$149*K149)/1000</f>
        <v>0</v>
      </c>
      <c r="C149" s="112">
        <f t="shared" ref="C149:E149" si="73">+($I$149*$J$149*L149)/1000</f>
        <v>0</v>
      </c>
      <c r="D149" s="112">
        <f t="shared" si="73"/>
        <v>0</v>
      </c>
      <c r="E149" s="112">
        <f t="shared" si="73"/>
        <v>0</v>
      </c>
      <c r="F149" s="113"/>
      <c r="G149" s="42"/>
      <c r="H149" s="111" t="s">
        <v>107</v>
      </c>
      <c r="I149" s="113"/>
      <c r="J149" s="113"/>
      <c r="K149" s="113"/>
      <c r="L149" s="113"/>
      <c r="M149" s="113"/>
      <c r="N149" s="113"/>
    </row>
    <row r="150" spans="1:14" ht="30" customHeight="1" thickBot="1" x14ac:dyDescent="0.3">
      <c r="A150" s="111" t="s">
        <v>108</v>
      </c>
      <c r="B150" s="112">
        <f>+($I$150*$J$150*K150)/1000</f>
        <v>0</v>
      </c>
      <c r="C150" s="112">
        <f t="shared" ref="C150:E150" si="74">+($I$150*$J$150*L150)/1000</f>
        <v>0</v>
      </c>
      <c r="D150" s="112">
        <f t="shared" si="74"/>
        <v>0</v>
      </c>
      <c r="E150" s="112">
        <f t="shared" si="74"/>
        <v>0</v>
      </c>
      <c r="F150" s="113"/>
      <c r="G150" s="42"/>
      <c r="H150" s="111" t="s">
        <v>108</v>
      </c>
      <c r="I150" s="113"/>
      <c r="J150" s="113"/>
      <c r="K150" s="113"/>
      <c r="L150" s="113"/>
      <c r="M150" s="113"/>
      <c r="N150" s="113"/>
    </row>
    <row r="151" spans="1:14" ht="30" customHeight="1" thickBot="1" x14ac:dyDescent="0.3">
      <c r="A151" s="111" t="s">
        <v>109</v>
      </c>
      <c r="B151" s="112">
        <f>+($I$151*$J$151*K151)/1000</f>
        <v>0</v>
      </c>
      <c r="C151" s="112">
        <f t="shared" ref="C151:E151" si="75">+($I$151*$J$151*L151)/1000</f>
        <v>0</v>
      </c>
      <c r="D151" s="112">
        <f t="shared" si="75"/>
        <v>0</v>
      </c>
      <c r="E151" s="112">
        <f t="shared" si="75"/>
        <v>0</v>
      </c>
      <c r="F151" s="113"/>
      <c r="G151" s="42"/>
      <c r="H151" s="111" t="s">
        <v>109</v>
      </c>
      <c r="I151" s="113"/>
      <c r="J151" s="113"/>
      <c r="K151" s="113"/>
      <c r="L151" s="113"/>
      <c r="M151" s="113"/>
      <c r="N151" s="113"/>
    </row>
    <row r="152" spans="1:14" ht="30" customHeight="1" thickBot="1" x14ac:dyDescent="0.3">
      <c r="A152" s="111" t="s">
        <v>110</v>
      </c>
      <c r="B152" s="112">
        <f>+($I$152*$J$152*K152)/1000</f>
        <v>0</v>
      </c>
      <c r="C152" s="112">
        <f t="shared" ref="C152:E152" si="76">+($I$152*$J$152*L152)/1000</f>
        <v>0</v>
      </c>
      <c r="D152" s="112">
        <f t="shared" si="76"/>
        <v>0</v>
      </c>
      <c r="E152" s="112">
        <f t="shared" si="76"/>
        <v>0</v>
      </c>
      <c r="F152" s="113"/>
      <c r="G152" s="42"/>
      <c r="H152" s="111" t="s">
        <v>110</v>
      </c>
      <c r="I152" s="113"/>
      <c r="J152" s="113"/>
      <c r="K152" s="113"/>
      <c r="L152" s="113"/>
      <c r="M152" s="113"/>
      <c r="N152" s="113"/>
    </row>
    <row r="153" spans="1:14" ht="30" customHeight="1" thickBot="1" x14ac:dyDescent="0.3">
      <c r="A153" s="111" t="s">
        <v>111</v>
      </c>
      <c r="B153" s="112">
        <f>+($I$153*$J$153*K153)/1000</f>
        <v>0</v>
      </c>
      <c r="C153" s="112">
        <f t="shared" ref="C153:E153" si="77">+($I$153*$J$153*L153)/1000</f>
        <v>0</v>
      </c>
      <c r="D153" s="112">
        <f t="shared" si="77"/>
        <v>0</v>
      </c>
      <c r="E153" s="112">
        <f t="shared" si="77"/>
        <v>0</v>
      </c>
      <c r="F153" s="113"/>
      <c r="G153" s="42"/>
      <c r="H153" s="111" t="s">
        <v>111</v>
      </c>
      <c r="I153" s="113"/>
      <c r="J153" s="113"/>
      <c r="K153" s="113"/>
      <c r="L153" s="113"/>
      <c r="M153" s="113"/>
      <c r="N153" s="113"/>
    </row>
    <row r="154" spans="1:14" ht="30" customHeight="1" thickBot="1" x14ac:dyDescent="0.3">
      <c r="A154" s="111" t="s">
        <v>148</v>
      </c>
      <c r="B154" s="112">
        <f>+($I$154*$J$154*K154)/1000</f>
        <v>0</v>
      </c>
      <c r="C154" s="112">
        <f t="shared" ref="C154:E154" si="78">+($I$154*$J$154*L154)/1000</f>
        <v>0</v>
      </c>
      <c r="D154" s="112">
        <f t="shared" si="78"/>
        <v>0</v>
      </c>
      <c r="E154" s="112">
        <f t="shared" si="78"/>
        <v>0</v>
      </c>
      <c r="F154" s="113"/>
      <c r="G154" s="42"/>
      <c r="H154" s="111" t="s">
        <v>148</v>
      </c>
      <c r="I154" s="113"/>
      <c r="J154" s="113"/>
      <c r="K154" s="113"/>
      <c r="L154" s="113"/>
      <c r="M154" s="113"/>
      <c r="N154" s="113"/>
    </row>
    <row r="155" spans="1:14" ht="30" customHeight="1" thickBot="1" x14ac:dyDescent="0.3">
      <c r="A155" s="111" t="s">
        <v>113</v>
      </c>
      <c r="B155" s="112">
        <f>+($I$155*$J$155*K155)/1000</f>
        <v>0</v>
      </c>
      <c r="C155" s="112">
        <f t="shared" ref="C155:E155" si="79">+($I$155*$J$155*L155)/1000</f>
        <v>0</v>
      </c>
      <c r="D155" s="112">
        <f t="shared" si="79"/>
        <v>0</v>
      </c>
      <c r="E155" s="112">
        <f t="shared" si="79"/>
        <v>0</v>
      </c>
      <c r="F155" s="113"/>
      <c r="G155" s="42"/>
      <c r="H155" s="111" t="s">
        <v>113</v>
      </c>
      <c r="I155" s="113"/>
      <c r="J155" s="113"/>
      <c r="K155" s="113"/>
      <c r="L155" s="113"/>
      <c r="M155" s="113"/>
      <c r="N155" s="113"/>
    </row>
    <row r="156" spans="1:14" ht="30" customHeight="1" thickBot="1" x14ac:dyDescent="0.3">
      <c r="A156" s="114" t="s">
        <v>41</v>
      </c>
      <c r="B156" s="112">
        <f>SUM(B148:B155)</f>
        <v>0</v>
      </c>
      <c r="C156" s="112">
        <f>SUM(C148:C155)</f>
        <v>0</v>
      </c>
      <c r="D156" s="112">
        <f>SUM(D148:D155)</f>
        <v>0</v>
      </c>
      <c r="E156" s="112">
        <f>SUM(E148:E155)</f>
        <v>0</v>
      </c>
      <c r="F156" s="113"/>
      <c r="G156" s="42"/>
      <c r="H156" s="42"/>
      <c r="I156" s="42"/>
      <c r="J156" s="42"/>
      <c r="K156" s="42"/>
      <c r="L156" s="42"/>
      <c r="M156" s="42"/>
      <c r="N156" s="42"/>
    </row>
    <row r="157" spans="1:1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14" ht="15.75" thickBot="1" x14ac:dyDescent="0.3">
      <c r="A158" s="12" t="s">
        <v>157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1:14" ht="15" customHeight="1" x14ac:dyDescent="0.25">
      <c r="A159" s="225" t="s">
        <v>77</v>
      </c>
      <c r="B159" s="232" t="s">
        <v>19</v>
      </c>
      <c r="C159" s="233"/>
      <c r="D159" s="233"/>
      <c r="E159" s="234"/>
      <c r="F159" s="238" t="s">
        <v>36</v>
      </c>
      <c r="G159" s="42"/>
      <c r="H159" s="225" t="s">
        <v>17</v>
      </c>
      <c r="I159" s="225" t="s">
        <v>11</v>
      </c>
      <c r="J159" s="225" t="s">
        <v>75</v>
      </c>
      <c r="K159" s="232" t="s">
        <v>81</v>
      </c>
      <c r="L159" s="233"/>
      <c r="M159" s="233"/>
      <c r="N159" s="234"/>
    </row>
    <row r="160" spans="1:14" ht="15.75" thickBot="1" x14ac:dyDescent="0.3">
      <c r="A160" s="226"/>
      <c r="B160" s="241" t="s">
        <v>76</v>
      </c>
      <c r="C160" s="229"/>
      <c r="D160" s="229"/>
      <c r="E160" s="230"/>
      <c r="F160" s="239"/>
      <c r="G160" s="42"/>
      <c r="H160" s="226"/>
      <c r="I160" s="226"/>
      <c r="J160" s="226"/>
      <c r="K160" s="235"/>
      <c r="L160" s="236"/>
      <c r="M160" s="236"/>
      <c r="N160" s="237"/>
    </row>
    <row r="161" spans="1:14" ht="34.5" customHeight="1" thickBot="1" x14ac:dyDescent="0.3">
      <c r="A161" s="231"/>
      <c r="B161" s="110" t="s">
        <v>37</v>
      </c>
      <c r="C161" s="110" t="s">
        <v>38</v>
      </c>
      <c r="D161" s="110" t="s">
        <v>39</v>
      </c>
      <c r="E161" s="110" t="s">
        <v>40</v>
      </c>
      <c r="F161" s="240"/>
      <c r="G161" s="42"/>
      <c r="H161" s="231"/>
      <c r="I161" s="231"/>
      <c r="J161" s="231"/>
      <c r="K161" s="110" t="s">
        <v>37</v>
      </c>
      <c r="L161" s="110" t="s">
        <v>38</v>
      </c>
      <c r="M161" s="110" t="s">
        <v>39</v>
      </c>
      <c r="N161" s="110" t="s">
        <v>40</v>
      </c>
    </row>
    <row r="162" spans="1:14" ht="30" customHeight="1" thickBot="1" x14ac:dyDescent="0.3">
      <c r="A162" s="111" t="s">
        <v>106</v>
      </c>
      <c r="B162" s="112">
        <f>+($I$162*$J$162*K162)/1000</f>
        <v>0</v>
      </c>
      <c r="C162" s="112">
        <f t="shared" ref="C162:E162" si="80">+($I$162*$J$162*L162)/1000</f>
        <v>0</v>
      </c>
      <c r="D162" s="112">
        <f t="shared" si="80"/>
        <v>0</v>
      </c>
      <c r="E162" s="112">
        <f t="shared" si="80"/>
        <v>0</v>
      </c>
      <c r="F162" s="113"/>
      <c r="G162" s="42"/>
      <c r="H162" s="111" t="s">
        <v>106</v>
      </c>
      <c r="I162" s="113"/>
      <c r="J162" s="113"/>
      <c r="K162" s="113"/>
      <c r="L162" s="113"/>
      <c r="M162" s="113"/>
      <c r="N162" s="113"/>
    </row>
    <row r="163" spans="1:14" ht="30" customHeight="1" thickBot="1" x14ac:dyDescent="0.3">
      <c r="A163" s="111" t="s">
        <v>107</v>
      </c>
      <c r="B163" s="112">
        <f>+($I$163*$J$163*K163)/1000</f>
        <v>0</v>
      </c>
      <c r="C163" s="112">
        <f t="shared" ref="C163:E163" si="81">+($I$163*$J$163*L163)/1000</f>
        <v>0</v>
      </c>
      <c r="D163" s="112">
        <f t="shared" si="81"/>
        <v>0</v>
      </c>
      <c r="E163" s="112">
        <f t="shared" si="81"/>
        <v>0</v>
      </c>
      <c r="F163" s="113"/>
      <c r="G163" s="42"/>
      <c r="H163" s="111" t="s">
        <v>107</v>
      </c>
      <c r="I163" s="113"/>
      <c r="J163" s="113"/>
      <c r="K163" s="113"/>
      <c r="L163" s="113"/>
      <c r="M163" s="113"/>
      <c r="N163" s="113"/>
    </row>
    <row r="164" spans="1:14" ht="30" customHeight="1" thickBot="1" x14ac:dyDescent="0.3">
      <c r="A164" s="111" t="s">
        <v>108</v>
      </c>
      <c r="B164" s="112">
        <f>+($I$164*$J$164*K164)/1000</f>
        <v>0</v>
      </c>
      <c r="C164" s="112">
        <f t="shared" ref="C164:E164" si="82">+($I$164*$J$164*L164)/1000</f>
        <v>0</v>
      </c>
      <c r="D164" s="112">
        <f t="shared" si="82"/>
        <v>0</v>
      </c>
      <c r="E164" s="112">
        <f t="shared" si="82"/>
        <v>0</v>
      </c>
      <c r="F164" s="113"/>
      <c r="G164" s="42"/>
      <c r="H164" s="111" t="s">
        <v>108</v>
      </c>
      <c r="I164" s="113"/>
      <c r="J164" s="113"/>
      <c r="K164" s="113"/>
      <c r="L164" s="113"/>
      <c r="M164" s="113"/>
      <c r="N164" s="113"/>
    </row>
    <row r="165" spans="1:14" ht="30" customHeight="1" thickBot="1" x14ac:dyDescent="0.3">
      <c r="A165" s="111" t="s">
        <v>109</v>
      </c>
      <c r="B165" s="112">
        <f>+($I$165*$J$165*K165)/1000</f>
        <v>0</v>
      </c>
      <c r="C165" s="112">
        <f t="shared" ref="C165:E165" si="83">+($I$165*$J$165*L165)/1000</f>
        <v>0</v>
      </c>
      <c r="D165" s="112">
        <f t="shared" si="83"/>
        <v>0</v>
      </c>
      <c r="E165" s="112">
        <f t="shared" si="83"/>
        <v>0</v>
      </c>
      <c r="F165" s="113"/>
      <c r="G165" s="42"/>
      <c r="H165" s="111" t="s">
        <v>109</v>
      </c>
      <c r="I165" s="113"/>
      <c r="J165" s="113"/>
      <c r="K165" s="113"/>
      <c r="L165" s="113"/>
      <c r="M165" s="113"/>
      <c r="N165" s="113"/>
    </row>
    <row r="166" spans="1:14" ht="30" customHeight="1" thickBot="1" x14ac:dyDescent="0.3">
      <c r="A166" s="111" t="s">
        <v>110</v>
      </c>
      <c r="B166" s="112">
        <f>+($I$166*$J$166*K166)/1000</f>
        <v>0</v>
      </c>
      <c r="C166" s="112">
        <f t="shared" ref="C166:E166" si="84">+($I$166*$J$166*L166)/1000</f>
        <v>0</v>
      </c>
      <c r="D166" s="112">
        <f t="shared" si="84"/>
        <v>0</v>
      </c>
      <c r="E166" s="112">
        <f t="shared" si="84"/>
        <v>0</v>
      </c>
      <c r="F166" s="113"/>
      <c r="G166" s="42"/>
      <c r="H166" s="111" t="s">
        <v>110</v>
      </c>
      <c r="I166" s="113"/>
      <c r="J166" s="113"/>
      <c r="K166" s="113"/>
      <c r="L166" s="113"/>
      <c r="M166" s="113"/>
      <c r="N166" s="113"/>
    </row>
    <row r="167" spans="1:14" ht="30" customHeight="1" thickBot="1" x14ac:dyDescent="0.3">
      <c r="A167" s="111" t="s">
        <v>111</v>
      </c>
      <c r="B167" s="112">
        <f>+($I$167*$J$167*K167)/1000</f>
        <v>0</v>
      </c>
      <c r="C167" s="112">
        <f t="shared" ref="C167:E167" si="85">+($I$167*$J$167*L167)/1000</f>
        <v>0</v>
      </c>
      <c r="D167" s="112">
        <f t="shared" si="85"/>
        <v>0</v>
      </c>
      <c r="E167" s="112">
        <f t="shared" si="85"/>
        <v>0</v>
      </c>
      <c r="F167" s="113"/>
      <c r="G167" s="42"/>
      <c r="H167" s="111" t="s">
        <v>111</v>
      </c>
      <c r="I167" s="113"/>
      <c r="J167" s="113"/>
      <c r="K167" s="113"/>
      <c r="L167" s="113"/>
      <c r="M167" s="113"/>
      <c r="N167" s="113"/>
    </row>
    <row r="168" spans="1:14" ht="30" customHeight="1" thickBot="1" x14ac:dyDescent="0.3">
      <c r="A168" s="111" t="s">
        <v>148</v>
      </c>
      <c r="B168" s="112">
        <f>+($I$168*$J$168*K168)/1000</f>
        <v>0</v>
      </c>
      <c r="C168" s="112">
        <f t="shared" ref="C168:E168" si="86">+($I$168*$J$168*L168)/1000</f>
        <v>0</v>
      </c>
      <c r="D168" s="112">
        <f t="shared" si="86"/>
        <v>0</v>
      </c>
      <c r="E168" s="112">
        <f t="shared" si="86"/>
        <v>0</v>
      </c>
      <c r="F168" s="113"/>
      <c r="G168" s="42"/>
      <c r="H168" s="111" t="s">
        <v>148</v>
      </c>
      <c r="I168" s="113"/>
      <c r="J168" s="113"/>
      <c r="K168" s="113"/>
      <c r="L168" s="113"/>
      <c r="M168" s="113"/>
      <c r="N168" s="113"/>
    </row>
    <row r="169" spans="1:14" ht="30" customHeight="1" thickBot="1" x14ac:dyDescent="0.3">
      <c r="A169" s="111" t="s">
        <v>113</v>
      </c>
      <c r="B169" s="112">
        <f>+($I$169*$J$169*K169)/1000</f>
        <v>0</v>
      </c>
      <c r="C169" s="112">
        <f t="shared" ref="C169:E169" si="87">+($I$169*$J$169*L169)/1000</f>
        <v>0</v>
      </c>
      <c r="D169" s="112">
        <f t="shared" si="87"/>
        <v>0</v>
      </c>
      <c r="E169" s="112">
        <f t="shared" si="87"/>
        <v>0</v>
      </c>
      <c r="F169" s="113"/>
      <c r="G169" s="42"/>
      <c r="H169" s="111" t="s">
        <v>113</v>
      </c>
      <c r="I169" s="113"/>
      <c r="J169" s="113"/>
      <c r="K169" s="113"/>
      <c r="L169" s="113"/>
      <c r="M169" s="113"/>
      <c r="N169" s="113"/>
    </row>
    <row r="170" spans="1:14" ht="30" customHeight="1" thickBot="1" x14ac:dyDescent="0.3">
      <c r="A170" s="114" t="s">
        <v>41</v>
      </c>
      <c r="B170" s="112">
        <f>SUM(B162:B169)</f>
        <v>0</v>
      </c>
      <c r="C170" s="112">
        <f>SUM(C162:C169)</f>
        <v>0</v>
      </c>
      <c r="D170" s="112">
        <f>SUM(D162:D169)</f>
        <v>0</v>
      </c>
      <c r="E170" s="112">
        <f>SUM(E162:E169)</f>
        <v>0</v>
      </c>
      <c r="F170" s="113"/>
      <c r="G170" s="42"/>
      <c r="H170" s="42"/>
      <c r="I170" s="42"/>
      <c r="J170" s="42"/>
      <c r="K170" s="42"/>
      <c r="L170" s="42"/>
      <c r="M170" s="42"/>
      <c r="N170" s="42"/>
    </row>
    <row r="171" spans="1:1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1:14" ht="15.75" thickBot="1" x14ac:dyDescent="0.3">
      <c r="A172" s="12" t="s">
        <v>158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1:14" ht="15" customHeight="1" x14ac:dyDescent="0.25">
      <c r="A173" s="225" t="s">
        <v>77</v>
      </c>
      <c r="B173" s="232" t="s">
        <v>19</v>
      </c>
      <c r="C173" s="233"/>
      <c r="D173" s="233"/>
      <c r="E173" s="234"/>
      <c r="F173" s="238" t="s">
        <v>36</v>
      </c>
      <c r="G173" s="42"/>
      <c r="H173" s="225" t="s">
        <v>17</v>
      </c>
      <c r="I173" s="225" t="s">
        <v>11</v>
      </c>
      <c r="J173" s="225" t="s">
        <v>75</v>
      </c>
      <c r="K173" s="232" t="s">
        <v>81</v>
      </c>
      <c r="L173" s="233"/>
      <c r="M173" s="233"/>
      <c r="N173" s="234"/>
    </row>
    <row r="174" spans="1:14" ht="15.75" thickBot="1" x14ac:dyDescent="0.3">
      <c r="A174" s="226"/>
      <c r="B174" s="241" t="s">
        <v>76</v>
      </c>
      <c r="C174" s="229"/>
      <c r="D174" s="229"/>
      <c r="E174" s="230"/>
      <c r="F174" s="239"/>
      <c r="G174" s="42"/>
      <c r="H174" s="226"/>
      <c r="I174" s="226"/>
      <c r="J174" s="226"/>
      <c r="K174" s="235"/>
      <c r="L174" s="236"/>
      <c r="M174" s="236"/>
      <c r="N174" s="237"/>
    </row>
    <row r="175" spans="1:14" ht="34.5" customHeight="1" thickBot="1" x14ac:dyDescent="0.3">
      <c r="A175" s="231"/>
      <c r="B175" s="110" t="s">
        <v>37</v>
      </c>
      <c r="C175" s="110" t="s">
        <v>38</v>
      </c>
      <c r="D175" s="110" t="s">
        <v>39</v>
      </c>
      <c r="E175" s="110" t="s">
        <v>40</v>
      </c>
      <c r="F175" s="240"/>
      <c r="G175" s="42"/>
      <c r="H175" s="231"/>
      <c r="I175" s="231"/>
      <c r="J175" s="231"/>
      <c r="K175" s="110" t="s">
        <v>37</v>
      </c>
      <c r="L175" s="110" t="s">
        <v>38</v>
      </c>
      <c r="M175" s="110" t="s">
        <v>39</v>
      </c>
      <c r="N175" s="110" t="s">
        <v>40</v>
      </c>
    </row>
    <row r="176" spans="1:14" ht="30" customHeight="1" thickBot="1" x14ac:dyDescent="0.3">
      <c r="A176" s="111" t="s">
        <v>106</v>
      </c>
      <c r="B176" s="112">
        <f>+($I$176*$J$176*K176)/1000</f>
        <v>0</v>
      </c>
      <c r="C176" s="112">
        <f t="shared" ref="C176:E176" si="88">+($I$176*$J$176*L176)/1000</f>
        <v>0</v>
      </c>
      <c r="D176" s="112">
        <f t="shared" si="88"/>
        <v>0</v>
      </c>
      <c r="E176" s="112">
        <f t="shared" si="88"/>
        <v>0</v>
      </c>
      <c r="F176" s="113"/>
      <c r="G176" s="42"/>
      <c r="H176" s="111" t="s">
        <v>106</v>
      </c>
      <c r="I176" s="113"/>
      <c r="J176" s="113"/>
      <c r="K176" s="113"/>
      <c r="L176" s="113"/>
      <c r="M176" s="113"/>
      <c r="N176" s="113"/>
    </row>
    <row r="177" spans="1:14" ht="30" customHeight="1" thickBot="1" x14ac:dyDescent="0.3">
      <c r="A177" s="111" t="s">
        <v>107</v>
      </c>
      <c r="B177" s="112">
        <f>+($I$177*$J$177*K177)/1000</f>
        <v>0</v>
      </c>
      <c r="C177" s="112">
        <f t="shared" ref="C177:E177" si="89">+($I$177*$J$177*L177)/1000</f>
        <v>0</v>
      </c>
      <c r="D177" s="112">
        <f t="shared" si="89"/>
        <v>0</v>
      </c>
      <c r="E177" s="112">
        <f t="shared" si="89"/>
        <v>0</v>
      </c>
      <c r="F177" s="113"/>
      <c r="G177" s="42"/>
      <c r="H177" s="111" t="s">
        <v>107</v>
      </c>
      <c r="I177" s="113"/>
      <c r="J177" s="113"/>
      <c r="K177" s="113"/>
      <c r="L177" s="113"/>
      <c r="M177" s="113"/>
      <c r="N177" s="113"/>
    </row>
    <row r="178" spans="1:14" ht="30" customHeight="1" thickBot="1" x14ac:dyDescent="0.3">
      <c r="A178" s="111" t="s">
        <v>108</v>
      </c>
      <c r="B178" s="112">
        <f>+($I$178*$J$178*K178)/1000</f>
        <v>0</v>
      </c>
      <c r="C178" s="112">
        <f t="shared" ref="C178:E178" si="90">+($I$178*$J$178*L178)/1000</f>
        <v>0</v>
      </c>
      <c r="D178" s="112">
        <f t="shared" si="90"/>
        <v>0</v>
      </c>
      <c r="E178" s="112">
        <f t="shared" si="90"/>
        <v>0</v>
      </c>
      <c r="F178" s="113"/>
      <c r="G178" s="42"/>
      <c r="H178" s="111" t="s">
        <v>108</v>
      </c>
      <c r="I178" s="113"/>
      <c r="J178" s="113"/>
      <c r="K178" s="113"/>
      <c r="L178" s="113"/>
      <c r="M178" s="113"/>
      <c r="N178" s="113"/>
    </row>
    <row r="179" spans="1:14" ht="30" customHeight="1" thickBot="1" x14ac:dyDescent="0.3">
      <c r="A179" s="111" t="s">
        <v>109</v>
      </c>
      <c r="B179" s="112">
        <f>+($I$179*$J$179*K179)/1000</f>
        <v>0</v>
      </c>
      <c r="C179" s="112">
        <f t="shared" ref="C179:E179" si="91">+($I$179*$J$179*L179)/1000</f>
        <v>0</v>
      </c>
      <c r="D179" s="112">
        <f t="shared" si="91"/>
        <v>0</v>
      </c>
      <c r="E179" s="112">
        <f t="shared" si="91"/>
        <v>0</v>
      </c>
      <c r="F179" s="113"/>
      <c r="G179" s="42"/>
      <c r="H179" s="111" t="s">
        <v>109</v>
      </c>
      <c r="I179" s="113"/>
      <c r="J179" s="113"/>
      <c r="K179" s="113"/>
      <c r="L179" s="113"/>
      <c r="M179" s="113"/>
      <c r="N179" s="113"/>
    </row>
    <row r="180" spans="1:14" ht="30" customHeight="1" thickBot="1" x14ac:dyDescent="0.3">
      <c r="A180" s="111" t="s">
        <v>110</v>
      </c>
      <c r="B180" s="112">
        <f>+($I$180*$J$180*K180)/1000</f>
        <v>0</v>
      </c>
      <c r="C180" s="112">
        <f t="shared" ref="C180:E180" si="92">+($I$180*$J$180*L180)/1000</f>
        <v>0</v>
      </c>
      <c r="D180" s="112">
        <f t="shared" si="92"/>
        <v>0</v>
      </c>
      <c r="E180" s="112">
        <f t="shared" si="92"/>
        <v>0</v>
      </c>
      <c r="F180" s="113"/>
      <c r="G180" s="42"/>
      <c r="H180" s="111" t="s">
        <v>110</v>
      </c>
      <c r="I180" s="113"/>
      <c r="J180" s="113"/>
      <c r="K180" s="113"/>
      <c r="L180" s="113"/>
      <c r="M180" s="113"/>
      <c r="N180" s="113"/>
    </row>
    <row r="181" spans="1:14" ht="30" customHeight="1" thickBot="1" x14ac:dyDescent="0.3">
      <c r="A181" s="111" t="s">
        <v>111</v>
      </c>
      <c r="B181" s="112">
        <f>+($I$181*$J$181*K181)/1000</f>
        <v>0</v>
      </c>
      <c r="C181" s="112">
        <f t="shared" ref="C181:E181" si="93">+($I$181*$J$181*L181)/1000</f>
        <v>0</v>
      </c>
      <c r="D181" s="112">
        <f t="shared" si="93"/>
        <v>0</v>
      </c>
      <c r="E181" s="112">
        <f t="shared" si="93"/>
        <v>0</v>
      </c>
      <c r="F181" s="113"/>
      <c r="G181" s="42"/>
      <c r="H181" s="111" t="s">
        <v>111</v>
      </c>
      <c r="I181" s="113"/>
      <c r="J181" s="113"/>
      <c r="K181" s="113"/>
      <c r="L181" s="113"/>
      <c r="M181" s="113"/>
      <c r="N181" s="113"/>
    </row>
    <row r="182" spans="1:14" ht="30" customHeight="1" thickBot="1" x14ac:dyDescent="0.3">
      <c r="A182" s="111" t="s">
        <v>148</v>
      </c>
      <c r="B182" s="112">
        <f>+($I$182*$J$182*K182)/1000</f>
        <v>0</v>
      </c>
      <c r="C182" s="112">
        <f t="shared" ref="C182:E182" si="94">+($I$182*$J$182*L182)/1000</f>
        <v>0</v>
      </c>
      <c r="D182" s="112">
        <f t="shared" si="94"/>
        <v>0</v>
      </c>
      <c r="E182" s="112">
        <f t="shared" si="94"/>
        <v>0</v>
      </c>
      <c r="F182" s="113"/>
      <c r="G182" s="42"/>
      <c r="H182" s="111" t="s">
        <v>148</v>
      </c>
      <c r="I182" s="113"/>
      <c r="J182" s="113"/>
      <c r="K182" s="113"/>
      <c r="L182" s="113"/>
      <c r="M182" s="113"/>
      <c r="N182" s="113"/>
    </row>
    <row r="183" spans="1:14" ht="30" customHeight="1" thickBot="1" x14ac:dyDescent="0.3">
      <c r="A183" s="111" t="s">
        <v>113</v>
      </c>
      <c r="B183" s="112">
        <f>+($I$183*$J$183*K183)/1000</f>
        <v>0</v>
      </c>
      <c r="C183" s="112">
        <f t="shared" ref="C183:E183" si="95">+($I$183*$J$183*L183)/1000</f>
        <v>0</v>
      </c>
      <c r="D183" s="112">
        <f t="shared" si="95"/>
        <v>0</v>
      </c>
      <c r="E183" s="112">
        <f t="shared" si="95"/>
        <v>0</v>
      </c>
      <c r="F183" s="113"/>
      <c r="G183" s="42"/>
      <c r="H183" s="111" t="s">
        <v>113</v>
      </c>
      <c r="I183" s="113"/>
      <c r="J183" s="113"/>
      <c r="K183" s="113"/>
      <c r="L183" s="113"/>
      <c r="M183" s="113"/>
      <c r="N183" s="113"/>
    </row>
    <row r="184" spans="1:14" ht="30" customHeight="1" thickBot="1" x14ac:dyDescent="0.3">
      <c r="A184" s="114" t="s">
        <v>41</v>
      </c>
      <c r="B184" s="112">
        <f>SUM(B176:B183)</f>
        <v>0</v>
      </c>
      <c r="C184" s="112">
        <f>SUM(C176:C183)</f>
        <v>0</v>
      </c>
      <c r="D184" s="112">
        <f>SUM(D176:D183)</f>
        <v>0</v>
      </c>
      <c r="E184" s="112">
        <f>SUM(E176:E183)</f>
        <v>0</v>
      </c>
      <c r="F184" s="113"/>
      <c r="G184" s="42"/>
      <c r="H184" s="42"/>
      <c r="I184" s="42"/>
      <c r="J184" s="42"/>
      <c r="K184" s="42"/>
      <c r="L184" s="42"/>
      <c r="M184" s="42"/>
      <c r="N184" s="42"/>
    </row>
    <row r="185" spans="1:1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 ht="15.75" thickBot="1" x14ac:dyDescent="0.3">
      <c r="A186" s="12" t="s">
        <v>159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5" customHeight="1" x14ac:dyDescent="0.25">
      <c r="A187" s="225" t="s">
        <v>77</v>
      </c>
      <c r="B187" s="232" t="s">
        <v>19</v>
      </c>
      <c r="C187" s="233"/>
      <c r="D187" s="233"/>
      <c r="E187" s="234"/>
      <c r="F187" s="238" t="s">
        <v>36</v>
      </c>
      <c r="G187" s="42"/>
      <c r="H187" s="225" t="s">
        <v>17</v>
      </c>
      <c r="I187" s="225" t="s">
        <v>11</v>
      </c>
      <c r="J187" s="225" t="s">
        <v>75</v>
      </c>
      <c r="K187" s="232" t="s">
        <v>81</v>
      </c>
      <c r="L187" s="233"/>
      <c r="M187" s="233"/>
      <c r="N187" s="234"/>
    </row>
    <row r="188" spans="1:14" ht="15.75" thickBot="1" x14ac:dyDescent="0.3">
      <c r="A188" s="226"/>
      <c r="B188" s="241" t="s">
        <v>76</v>
      </c>
      <c r="C188" s="229"/>
      <c r="D188" s="229"/>
      <c r="E188" s="230"/>
      <c r="F188" s="239"/>
      <c r="G188" s="42"/>
      <c r="H188" s="226"/>
      <c r="I188" s="226"/>
      <c r="J188" s="226"/>
      <c r="K188" s="235"/>
      <c r="L188" s="236"/>
      <c r="M188" s="236"/>
      <c r="N188" s="237"/>
    </row>
    <row r="189" spans="1:14" ht="34.5" customHeight="1" thickBot="1" x14ac:dyDescent="0.3">
      <c r="A189" s="231"/>
      <c r="B189" s="110" t="s">
        <v>37</v>
      </c>
      <c r="C189" s="110" t="s">
        <v>38</v>
      </c>
      <c r="D189" s="110" t="s">
        <v>39</v>
      </c>
      <c r="E189" s="110" t="s">
        <v>40</v>
      </c>
      <c r="F189" s="240"/>
      <c r="G189" s="42"/>
      <c r="H189" s="231"/>
      <c r="I189" s="231"/>
      <c r="J189" s="231"/>
      <c r="K189" s="110" t="s">
        <v>37</v>
      </c>
      <c r="L189" s="110" t="s">
        <v>38</v>
      </c>
      <c r="M189" s="110" t="s">
        <v>39</v>
      </c>
      <c r="N189" s="110" t="s">
        <v>40</v>
      </c>
    </row>
    <row r="190" spans="1:14" ht="30" customHeight="1" thickBot="1" x14ac:dyDescent="0.3">
      <c r="A190" s="111" t="s">
        <v>106</v>
      </c>
      <c r="B190" s="112">
        <f>+($I$190*$J$190*K190)/1000</f>
        <v>0</v>
      </c>
      <c r="C190" s="112">
        <f t="shared" ref="C190:E190" si="96">+($I$190*$J$190*L190)/1000</f>
        <v>0</v>
      </c>
      <c r="D190" s="112">
        <f t="shared" si="96"/>
        <v>0</v>
      </c>
      <c r="E190" s="112">
        <f t="shared" si="96"/>
        <v>0</v>
      </c>
      <c r="F190" s="113"/>
      <c r="G190" s="42"/>
      <c r="H190" s="111" t="s">
        <v>106</v>
      </c>
      <c r="I190" s="113"/>
      <c r="J190" s="113"/>
      <c r="K190" s="113"/>
      <c r="L190" s="113"/>
      <c r="M190" s="113"/>
      <c r="N190" s="113"/>
    </row>
    <row r="191" spans="1:14" ht="30" customHeight="1" thickBot="1" x14ac:dyDescent="0.3">
      <c r="A191" s="111" t="s">
        <v>107</v>
      </c>
      <c r="B191" s="112">
        <f>+($I$191*$J$191*K191)/1000</f>
        <v>0</v>
      </c>
      <c r="C191" s="112">
        <f t="shared" ref="C191:E191" si="97">+($I$191*$J$191*L191)/1000</f>
        <v>0</v>
      </c>
      <c r="D191" s="112">
        <f t="shared" si="97"/>
        <v>0</v>
      </c>
      <c r="E191" s="112">
        <f t="shared" si="97"/>
        <v>0</v>
      </c>
      <c r="F191" s="113"/>
      <c r="G191" s="42"/>
      <c r="H191" s="111" t="s">
        <v>107</v>
      </c>
      <c r="I191" s="113"/>
      <c r="J191" s="113"/>
      <c r="K191" s="113"/>
      <c r="L191" s="113"/>
      <c r="M191" s="113"/>
      <c r="N191" s="113"/>
    </row>
    <row r="192" spans="1:14" ht="30" customHeight="1" thickBot="1" x14ac:dyDescent="0.3">
      <c r="A192" s="111" t="s">
        <v>108</v>
      </c>
      <c r="B192" s="112">
        <f>+($I$192*$J$192*K192)/1000</f>
        <v>0</v>
      </c>
      <c r="C192" s="112">
        <f t="shared" ref="C192:E192" si="98">+($I$192*$J$192*L192)/1000</f>
        <v>0</v>
      </c>
      <c r="D192" s="112">
        <f t="shared" si="98"/>
        <v>0</v>
      </c>
      <c r="E192" s="112">
        <f t="shared" si="98"/>
        <v>0</v>
      </c>
      <c r="F192" s="113"/>
      <c r="G192" s="42"/>
      <c r="H192" s="111" t="s">
        <v>108</v>
      </c>
      <c r="I192" s="113"/>
      <c r="J192" s="113"/>
      <c r="K192" s="113"/>
      <c r="L192" s="113"/>
      <c r="M192" s="113"/>
      <c r="N192" s="113"/>
    </row>
    <row r="193" spans="1:14" ht="30" customHeight="1" thickBot="1" x14ac:dyDescent="0.3">
      <c r="A193" s="111" t="s">
        <v>109</v>
      </c>
      <c r="B193" s="112">
        <f>+($I$193*$J$193*K193)/1000</f>
        <v>0</v>
      </c>
      <c r="C193" s="112">
        <f t="shared" ref="C193:E193" si="99">+($I$193*$J$193*L193)/1000</f>
        <v>0</v>
      </c>
      <c r="D193" s="112">
        <f t="shared" si="99"/>
        <v>0</v>
      </c>
      <c r="E193" s="112">
        <f t="shared" si="99"/>
        <v>0</v>
      </c>
      <c r="F193" s="113"/>
      <c r="G193" s="42"/>
      <c r="H193" s="111" t="s">
        <v>109</v>
      </c>
      <c r="I193" s="113"/>
      <c r="J193" s="113"/>
      <c r="K193" s="113"/>
      <c r="L193" s="113"/>
      <c r="M193" s="113"/>
      <c r="N193" s="113"/>
    </row>
    <row r="194" spans="1:14" ht="30" customHeight="1" thickBot="1" x14ac:dyDescent="0.3">
      <c r="A194" s="111" t="s">
        <v>110</v>
      </c>
      <c r="B194" s="112">
        <f>+($I$194*$J$194*K194)/1000</f>
        <v>0</v>
      </c>
      <c r="C194" s="112">
        <f t="shared" ref="C194:E194" si="100">+($I$194*$J$194*L194)/1000</f>
        <v>0</v>
      </c>
      <c r="D194" s="112">
        <f t="shared" si="100"/>
        <v>0</v>
      </c>
      <c r="E194" s="112">
        <f t="shared" si="100"/>
        <v>0</v>
      </c>
      <c r="F194" s="113"/>
      <c r="G194" s="42"/>
      <c r="H194" s="111" t="s">
        <v>110</v>
      </c>
      <c r="I194" s="113"/>
      <c r="J194" s="113"/>
      <c r="K194" s="113"/>
      <c r="L194" s="113"/>
      <c r="M194" s="113"/>
      <c r="N194" s="113"/>
    </row>
    <row r="195" spans="1:14" ht="30" customHeight="1" thickBot="1" x14ac:dyDescent="0.3">
      <c r="A195" s="111" t="s">
        <v>111</v>
      </c>
      <c r="B195" s="112">
        <f>+($I$195*$J$195*K195)/1000</f>
        <v>0</v>
      </c>
      <c r="C195" s="112">
        <f t="shared" ref="C195:E195" si="101">+($I$195*$J$195*L195)/1000</f>
        <v>0</v>
      </c>
      <c r="D195" s="112">
        <f t="shared" si="101"/>
        <v>0</v>
      </c>
      <c r="E195" s="112">
        <f t="shared" si="101"/>
        <v>0</v>
      </c>
      <c r="F195" s="113"/>
      <c r="G195" s="42"/>
      <c r="H195" s="111" t="s">
        <v>111</v>
      </c>
      <c r="I195" s="113"/>
      <c r="J195" s="113"/>
      <c r="K195" s="113"/>
      <c r="L195" s="113"/>
      <c r="M195" s="113"/>
      <c r="N195" s="113"/>
    </row>
    <row r="196" spans="1:14" ht="30" customHeight="1" thickBot="1" x14ac:dyDescent="0.3">
      <c r="A196" s="111" t="s">
        <v>148</v>
      </c>
      <c r="B196" s="112">
        <f>+($I$196*$J$196*K196)/1000</f>
        <v>0</v>
      </c>
      <c r="C196" s="112">
        <f t="shared" ref="C196:E196" si="102">+($I$196*$J$196*L196)/1000</f>
        <v>0</v>
      </c>
      <c r="D196" s="112">
        <f t="shared" si="102"/>
        <v>0</v>
      </c>
      <c r="E196" s="112">
        <f t="shared" si="102"/>
        <v>0</v>
      </c>
      <c r="F196" s="113"/>
      <c r="G196" s="42"/>
      <c r="H196" s="111" t="s">
        <v>148</v>
      </c>
      <c r="I196" s="113"/>
      <c r="J196" s="113"/>
      <c r="K196" s="113"/>
      <c r="L196" s="113"/>
      <c r="M196" s="113"/>
      <c r="N196" s="113"/>
    </row>
    <row r="197" spans="1:14" ht="30" customHeight="1" thickBot="1" x14ac:dyDescent="0.3">
      <c r="A197" s="111" t="s">
        <v>113</v>
      </c>
      <c r="B197" s="112">
        <f>+($I$197*$J$197*K197)/1000</f>
        <v>0</v>
      </c>
      <c r="C197" s="112">
        <f t="shared" ref="C197:E197" si="103">+($I$197*$J$197*L197)/1000</f>
        <v>0</v>
      </c>
      <c r="D197" s="112">
        <f t="shared" si="103"/>
        <v>0</v>
      </c>
      <c r="E197" s="112">
        <f t="shared" si="103"/>
        <v>0</v>
      </c>
      <c r="F197" s="113"/>
      <c r="G197" s="42"/>
      <c r="H197" s="111" t="s">
        <v>113</v>
      </c>
      <c r="I197" s="113"/>
      <c r="J197" s="113"/>
      <c r="K197" s="113"/>
      <c r="L197" s="113"/>
      <c r="M197" s="113"/>
      <c r="N197" s="113"/>
    </row>
    <row r="198" spans="1:14" ht="30" customHeight="1" thickBot="1" x14ac:dyDescent="0.3">
      <c r="A198" s="114" t="s">
        <v>41</v>
      </c>
      <c r="B198" s="112">
        <f>SUM(B190:B197)</f>
        <v>0</v>
      </c>
      <c r="C198" s="112">
        <f>SUM(C190:C197)</f>
        <v>0</v>
      </c>
      <c r="D198" s="112">
        <f>SUM(D190:D197)</f>
        <v>0</v>
      </c>
      <c r="E198" s="112">
        <f>SUM(E190:E197)</f>
        <v>0</v>
      </c>
      <c r="F198" s="113"/>
      <c r="G198" s="42"/>
      <c r="H198" s="42"/>
      <c r="I198" s="42"/>
      <c r="J198" s="42"/>
      <c r="K198" s="42"/>
      <c r="L198" s="42"/>
      <c r="M198" s="42"/>
      <c r="N198" s="42"/>
    </row>
    <row r="199" spans="1:1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</row>
    <row r="200" spans="1:1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</row>
    <row r="201" spans="1:1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</row>
    <row r="202" spans="1:1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1:1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</row>
    <row r="204" spans="1:1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</row>
    <row r="205" spans="1:1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</row>
    <row r="206" spans="1:1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</row>
    <row r="207" spans="1:1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</row>
    <row r="208" spans="1:1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1:14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</row>
    <row r="210" spans="1:14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</row>
    <row r="211" spans="1:14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</row>
    <row r="212" spans="1:14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1:14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</row>
    <row r="214" spans="1:14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1:14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</row>
    <row r="216" spans="1:14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14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1:14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</row>
    <row r="219" spans="1:14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</row>
    <row r="220" spans="1:14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1:14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</row>
    <row r="222" spans="1:14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224" spans="1:14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</row>
    <row r="225" spans="1:14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</row>
    <row r="226" spans="1:14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</row>
    <row r="227" spans="1:14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1:14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</row>
    <row r="229" spans="1:14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</row>
    <row r="230" spans="1:14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</row>
    <row r="231" spans="1:14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</row>
    <row r="232" spans="1:14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</row>
    <row r="233" spans="1:14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</row>
    <row r="234" spans="1:14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</row>
    <row r="235" spans="1:14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</row>
    <row r="236" spans="1:14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</row>
    <row r="237" spans="1:14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</row>
    <row r="238" spans="1:14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</row>
    <row r="239" spans="1:14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</row>
    <row r="240" spans="1:14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</row>
    <row r="241" spans="1:14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</row>
    <row r="242" spans="1:14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</row>
    <row r="243" spans="1:14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1:14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</row>
    <row r="245" spans="1:14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</row>
    <row r="246" spans="1:14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</row>
    <row r="247" spans="1:14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</row>
    <row r="248" spans="1:14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</row>
    <row r="249" spans="1:14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</row>
    <row r="250" spans="1:14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</row>
    <row r="251" spans="1:14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</row>
    <row r="252" spans="1:14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</row>
    <row r="253" spans="1:14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</row>
    <row r="254" spans="1:14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</row>
    <row r="255" spans="1:14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</row>
    <row r="256" spans="1:14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</row>
    <row r="257" spans="1:14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</row>
    <row r="258" spans="1:14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</row>
    <row r="259" spans="1:14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</row>
    <row r="260" spans="1:14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</row>
    <row r="261" spans="1:14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</row>
    <row r="262" spans="1:14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</row>
    <row r="263" spans="1:14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</row>
    <row r="264" spans="1:14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</row>
    <row r="266" spans="1:14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</row>
    <row r="267" spans="1:14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1:14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</row>
    <row r="269" spans="1:14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</row>
    <row r="270" spans="1:14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1:14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</row>
    <row r="272" spans="1:14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</row>
    <row r="273" spans="1:14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</row>
    <row r="274" spans="1:14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</row>
    <row r="275" spans="1:14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</row>
    <row r="276" spans="1:14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</row>
    <row r="277" spans="1:14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</row>
    <row r="278" spans="1:14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</row>
    <row r="279" spans="1:14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</row>
    <row r="280" spans="1:14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</row>
    <row r="281" spans="1:14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</row>
    <row r="282" spans="1:14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</row>
    <row r="283" spans="1:14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</row>
    <row r="284" spans="1:14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</row>
    <row r="286" spans="1:14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</row>
    <row r="287" spans="1:14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1:14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</row>
    <row r="290" spans="1:14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</row>
    <row r="291" spans="1:14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</row>
    <row r="292" spans="1:14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</row>
    <row r="293" spans="1:14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</row>
    <row r="294" spans="1:14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</row>
    <row r="295" spans="1:14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</row>
    <row r="296" spans="1:14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</row>
    <row r="297" spans="1:14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</row>
    <row r="298" spans="1:14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</row>
    <row r="299" spans="1:14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</row>
    <row r="300" spans="1:14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</row>
    <row r="301" spans="1:14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</sheetData>
  <sheetProtection algorithmName="SHA-512" hashValue="GVb8RR9BGGCwZPiiSi13pBiRAceOU9eu3un8h/iCQsfwZOXV6EZvH649kU8tvgWZylbpxDLm7u/5Z/6XZBwZSQ==" saltValue="y+iyP66m7vLIUBEFsSwfHQ==" spinCount="100000" sheet="1" objects="1" scenarios="1"/>
  <mergeCells count="101">
    <mergeCell ref="A131:A133"/>
    <mergeCell ref="B131:E131"/>
    <mergeCell ref="F131:F133"/>
    <mergeCell ref="B132:E132"/>
    <mergeCell ref="A145:A147"/>
    <mergeCell ref="B145:E145"/>
    <mergeCell ref="F145:F147"/>
    <mergeCell ref="B146:E146"/>
    <mergeCell ref="A187:A189"/>
    <mergeCell ref="B187:E187"/>
    <mergeCell ref="F187:F189"/>
    <mergeCell ref="B188:E188"/>
    <mergeCell ref="A159:A161"/>
    <mergeCell ref="B159:E159"/>
    <mergeCell ref="F159:F161"/>
    <mergeCell ref="B160:E160"/>
    <mergeCell ref="A173:A175"/>
    <mergeCell ref="B173:E173"/>
    <mergeCell ref="F173:F175"/>
    <mergeCell ref="B174:E174"/>
    <mergeCell ref="A88:A90"/>
    <mergeCell ref="B88:E88"/>
    <mergeCell ref="F88:F90"/>
    <mergeCell ref="B89:E89"/>
    <mergeCell ref="A102:A104"/>
    <mergeCell ref="B102:E102"/>
    <mergeCell ref="F102:F104"/>
    <mergeCell ref="B103:E103"/>
    <mergeCell ref="A116:A118"/>
    <mergeCell ref="B116:E116"/>
    <mergeCell ref="F116:F118"/>
    <mergeCell ref="B117:E117"/>
    <mergeCell ref="A46:A48"/>
    <mergeCell ref="B46:E46"/>
    <mergeCell ref="F46:F48"/>
    <mergeCell ref="B47:E47"/>
    <mergeCell ref="A60:A62"/>
    <mergeCell ref="B60:E60"/>
    <mergeCell ref="F60:F62"/>
    <mergeCell ref="B61:E61"/>
    <mergeCell ref="A74:A76"/>
    <mergeCell ref="B74:E74"/>
    <mergeCell ref="F74:F76"/>
    <mergeCell ref="B75:E75"/>
    <mergeCell ref="A31:A33"/>
    <mergeCell ref="F31:F33"/>
    <mergeCell ref="K31:N32"/>
    <mergeCell ref="H31:H33"/>
    <mergeCell ref="B31:E31"/>
    <mergeCell ref="B32:E32"/>
    <mergeCell ref="B2:F2"/>
    <mergeCell ref="B6:E6"/>
    <mergeCell ref="A5:A7"/>
    <mergeCell ref="B5:E5"/>
    <mergeCell ref="F5:F7"/>
    <mergeCell ref="H60:H62"/>
    <mergeCell ref="I60:I62"/>
    <mergeCell ref="J60:J62"/>
    <mergeCell ref="K60:N61"/>
    <mergeCell ref="H46:H48"/>
    <mergeCell ref="I46:I48"/>
    <mergeCell ref="J46:J48"/>
    <mergeCell ref="K46:N47"/>
    <mergeCell ref="I31:I33"/>
    <mergeCell ref="J31:J33"/>
    <mergeCell ref="H102:H104"/>
    <mergeCell ref="I102:I104"/>
    <mergeCell ref="J102:J104"/>
    <mergeCell ref="K102:N103"/>
    <mergeCell ref="H88:H90"/>
    <mergeCell ref="I88:I90"/>
    <mergeCell ref="J88:J90"/>
    <mergeCell ref="K88:N89"/>
    <mergeCell ref="H74:H76"/>
    <mergeCell ref="I74:I76"/>
    <mergeCell ref="J74:J76"/>
    <mergeCell ref="K74:N75"/>
    <mergeCell ref="H145:H147"/>
    <mergeCell ref="I145:I147"/>
    <mergeCell ref="J145:J147"/>
    <mergeCell ref="K145:N146"/>
    <mergeCell ref="H131:H133"/>
    <mergeCell ref="I131:I133"/>
    <mergeCell ref="J131:J133"/>
    <mergeCell ref="K131:N132"/>
    <mergeCell ref="H116:H118"/>
    <mergeCell ref="I116:I118"/>
    <mergeCell ref="J116:J118"/>
    <mergeCell ref="K116:N117"/>
    <mergeCell ref="H187:H189"/>
    <mergeCell ref="I187:I189"/>
    <mergeCell ref="J187:J189"/>
    <mergeCell ref="K187:N188"/>
    <mergeCell ref="H173:H175"/>
    <mergeCell ref="I173:I175"/>
    <mergeCell ref="J173:J175"/>
    <mergeCell ref="K173:N174"/>
    <mergeCell ref="H159:H161"/>
    <mergeCell ref="I159:I161"/>
    <mergeCell ref="J159:J161"/>
    <mergeCell ref="K159:N160"/>
  </mergeCells>
  <pageMargins left="0.70866141732283472" right="0.70866141732283472" top="1.3423177083333333" bottom="0.74803149606299213" header="0.31496062992125984" footer="0.31496062992125984"/>
  <pageSetup paperSize="8" scale="60" fitToHeight="0" orientation="landscape" r:id="rId1"/>
  <headerFooter>
    <oddHeader>&amp;L&amp;G&amp;C&amp;"-,Negrito"
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</vt:i4>
      </vt:variant>
    </vt:vector>
  </HeadingPairs>
  <TitlesOfParts>
    <vt:vector size="13" baseType="lpstr">
      <vt:lpstr>INSTRUÇÕES</vt:lpstr>
      <vt:lpstr>1.IDENTIFICAÇÃO BEN_EXP</vt:lpstr>
      <vt:lpstr>aux</vt:lpstr>
      <vt:lpstr>2.PA_PLANO DE ALIMENTAÇÃO</vt:lpstr>
      <vt:lpstr>2.1.PA_GH1</vt:lpstr>
      <vt:lpstr>2.2.PA_GH2</vt:lpstr>
      <vt:lpstr>2.3.PA_GH3</vt:lpstr>
      <vt:lpstr>3.CC_CADERNO DE CAMPO</vt:lpstr>
      <vt:lpstr>3.1.CC_GH1</vt:lpstr>
      <vt:lpstr>3.2.CC_GH2</vt:lpstr>
      <vt:lpstr>3.3.CC_GH3</vt:lpstr>
      <vt:lpstr>'2.2.PA_GH2'!Área_de_Impressão</vt:lpstr>
      <vt:lpstr>'2.3.PA_GH3'!Área_de_Impressão</vt:lpstr>
    </vt:vector>
  </TitlesOfParts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Sequeira</dc:creator>
  <cp:lastModifiedBy>Ana Filipe Morais</cp:lastModifiedBy>
  <cp:lastPrinted>2023-04-10T11:21:05Z</cp:lastPrinted>
  <dcterms:created xsi:type="dcterms:W3CDTF">2022-03-23T09:27:52Z</dcterms:created>
  <dcterms:modified xsi:type="dcterms:W3CDTF">2023-04-13T10:12:59Z</dcterms:modified>
</cp:coreProperties>
</file>