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ofia\Documents\Anadoc\00_DSE\Docs Site\MPBiologico\"/>
    </mc:Choice>
  </mc:AlternateContent>
  <bookViews>
    <workbookView xWindow="360" yWindow="270" windowWidth="14940" windowHeight="9150" tabRatio="871"/>
  </bookViews>
  <sheets>
    <sheet name="INDICE" sheetId="14" r:id="rId1"/>
    <sheet name="PORTUGAL Operadores MPB" sheetId="17" r:id="rId2"/>
    <sheet name="PORTUGAL Culturas MPB" sheetId="16" r:id="rId3"/>
    <sheet name="PORTUGAL Efetivo Pecuário MPB" sheetId="18" r:id="rId4"/>
    <sheet name="CONTINENTE Produção Vegetal" sheetId="19" r:id="rId5"/>
    <sheet name="CONTINENTE Produção Pecuária" sheetId="20" r:id="rId6"/>
  </sheets>
  <definedNames>
    <definedName name="_xlnm._FilterDatabase" localSheetId="5" hidden="1">'CONTINENTE Produção Pecuária'!#REF!</definedName>
    <definedName name="_xlnm._FilterDatabase" localSheetId="4" hidden="1">'CONTINENTE Produção Vegetal'!$T$27:$T$38</definedName>
    <definedName name="_xlnm._FilterDatabase" hidden="1">#N/A</definedName>
    <definedName name="_YEAR" localSheetId="5">#REF!</definedName>
    <definedName name="_YEAR" localSheetId="2">'PORTUGAL Culturas MPB'!#REF!</definedName>
    <definedName name="_YEAR" localSheetId="3">'PORTUGAL Efetivo Pecuário MPB'!#REF!</definedName>
    <definedName name="_YEAR" localSheetId="1">'PORTUGAL Operadores MPB'!#REF!</definedName>
    <definedName name="_YEAR">#REF!</definedName>
    <definedName name="_xlnm.Print_Area" localSheetId="5">'CONTINENTE Produção Pecuária'!$A$2:$N$15</definedName>
    <definedName name="_xlnm.Print_Area" localSheetId="4">'CONTINENTE Produção Vegetal'!$A$3:$N$19</definedName>
    <definedName name="_xlnm.Print_Area" localSheetId="0">INDICE!$C$1:$E$15</definedName>
    <definedName name="dados" localSheetId="5">#REF!</definedName>
    <definedName name="dados" localSheetId="2">#REF!</definedName>
    <definedName name="dados" localSheetId="3">#REF!</definedName>
    <definedName name="dados" localSheetId="1">#REF!</definedName>
    <definedName name="dados">#REF!</definedName>
    <definedName name="HTML_CodePage" hidden="1">1252</definedName>
    <definedName name="HTML_Control" localSheetId="0" hidden="1">{"'ctcicom'!$A$1:$G$35","'ctcicom'!$K$19","'hitextracom'!$H$8:$I$8"}</definedName>
    <definedName name="HTML_Control" hidden="1">{"'ctcicom'!$A$1:$G$35","'ctcicom'!$K$19","'hitextracom'!$H$8:$I$8"}</definedName>
    <definedName name="HTML_Description" hidden="1">""</definedName>
    <definedName name="HTML_Email" hidden="1">""</definedName>
    <definedName name="HTML_Header" hidden="1">"ctcicom"</definedName>
    <definedName name="HTML_LastUpdate" hidden="1">"14/05/98"</definedName>
    <definedName name="HTML_LineAfter" hidden="1">FALSE</definedName>
    <definedName name="HTML_LineBefore" hidden="1">FALSE</definedName>
    <definedName name="HTML_Name" hidden="1">"gaspacl"</definedName>
    <definedName name="HTML_OBDlg2" hidden="1">TRUE</definedName>
    <definedName name="HTML_OBDlg4" hidden="1">TRUE</definedName>
    <definedName name="HTML_OS" hidden="1">0</definedName>
    <definedName name="HTML_PathFile" hidden="1">"d:\gas\My2HTML.htm"</definedName>
    <definedName name="HTML_Title" hidden="1">"Hong Kong"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ndex1" localSheetId="0" hidden="1">{"'ctcicom'!$A$1:$G$35","'ctcicom'!$K$19","'hitextracom'!$H$8:$I$8"}</definedName>
    <definedName name="index1" hidden="1">{"'ctcicom'!$A$1:$G$35","'ctcicom'!$K$19","'hitextracom'!$H$8:$I$8"}</definedName>
    <definedName name="Power_of_10" localSheetId="5">#REF!</definedName>
    <definedName name="Power_of_10" localSheetId="2">#REF!</definedName>
    <definedName name="Power_of_10" localSheetId="3">#REF!</definedName>
    <definedName name="Power_of_10" localSheetId="1">#REF!</definedName>
    <definedName name="Power_of_10">#REF!</definedName>
    <definedName name="_xlnm.Print_Titles" localSheetId="0">INDICE!$1:$3</definedName>
  </definedNames>
  <calcPr calcId="152511"/>
</workbook>
</file>

<file path=xl/calcChain.xml><?xml version="1.0" encoding="utf-8"?>
<calcChain xmlns="http://schemas.openxmlformats.org/spreadsheetml/2006/main">
  <c r="P17" i="18" l="1"/>
  <c r="P16" i="18"/>
  <c r="P13" i="18"/>
  <c r="P15" i="18"/>
  <c r="P14" i="18"/>
  <c r="P12" i="18"/>
  <c r="P11" i="18"/>
  <c r="P10" i="18"/>
  <c r="P9" i="18"/>
  <c r="P8" i="18"/>
  <c r="O17" i="18"/>
  <c r="O16" i="18"/>
  <c r="O13" i="18"/>
  <c r="O11" i="18"/>
  <c r="O10" i="18"/>
  <c r="O9" i="18"/>
  <c r="O12" i="18"/>
  <c r="O14" i="18"/>
  <c r="O15" i="18"/>
  <c r="O8" i="18"/>
  <c r="N17" i="18"/>
  <c r="N16" i="18"/>
  <c r="N15" i="18"/>
  <c r="N14" i="18"/>
  <c r="N13" i="18"/>
  <c r="N12" i="18"/>
  <c r="N11" i="18"/>
  <c r="N10" i="18"/>
  <c r="N9" i="18"/>
  <c r="N8" i="18"/>
  <c r="P13" i="17"/>
  <c r="P12" i="17"/>
  <c r="P11" i="17"/>
  <c r="P10" i="17"/>
  <c r="P9" i="17"/>
  <c r="P8" i="17"/>
  <c r="P7" i="17"/>
  <c r="O13" i="17"/>
  <c r="O12" i="17"/>
  <c r="O11" i="17"/>
  <c r="O10" i="17"/>
  <c r="O9" i="17"/>
  <c r="O8" i="17"/>
  <c r="O7" i="17"/>
  <c r="N13" i="17"/>
  <c r="N12" i="17"/>
  <c r="N11" i="17"/>
  <c r="N10" i="17"/>
  <c r="N9" i="17"/>
  <c r="N8" i="17"/>
  <c r="N7" i="17"/>
  <c r="P29" i="16"/>
  <c r="O29" i="16"/>
  <c r="P28" i="16"/>
  <c r="O28" i="16"/>
  <c r="P27" i="16"/>
  <c r="O27" i="16"/>
  <c r="P26" i="16"/>
  <c r="O26" i="16"/>
  <c r="P25" i="16"/>
  <c r="O25" i="16"/>
  <c r="P24" i="16"/>
  <c r="O24" i="16"/>
  <c r="P23" i="16"/>
  <c r="O23" i="16"/>
  <c r="P22" i="16"/>
  <c r="O22" i="16"/>
  <c r="P21" i="16"/>
  <c r="O21" i="16"/>
  <c r="P20" i="16"/>
  <c r="O20" i="16"/>
  <c r="P19" i="16"/>
  <c r="O19" i="16"/>
  <c r="P18" i="16"/>
  <c r="O18" i="16"/>
  <c r="P17" i="16"/>
  <c r="O17" i="16"/>
  <c r="P16" i="16"/>
  <c r="O16" i="16"/>
  <c r="P15" i="16"/>
  <c r="O15" i="16"/>
  <c r="P14" i="16"/>
  <c r="O14" i="16"/>
  <c r="P13" i="16"/>
  <c r="O13" i="16"/>
  <c r="P12" i="16"/>
  <c r="O12" i="16"/>
  <c r="P11" i="16"/>
  <c r="O11" i="16"/>
  <c r="P10" i="16"/>
  <c r="O10" i="16"/>
  <c r="P9" i="16"/>
  <c r="O9" i="16"/>
  <c r="P8" i="16"/>
  <c r="O8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AC18" i="19" l="1"/>
  <c r="T9" i="20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0" i="19"/>
  <c r="AB19" i="19"/>
  <c r="AB18" i="19"/>
  <c r="AB17" i="19"/>
  <c r="AB16" i="19"/>
  <c r="AB15" i="19"/>
  <c r="AB14" i="19"/>
  <c r="AB13" i="19"/>
  <c r="AB12" i="19"/>
  <c r="AB11" i="19"/>
  <c r="AB10" i="19"/>
  <c r="AB9" i="19"/>
  <c r="AC19" i="19"/>
  <c r="O20" i="19"/>
  <c r="Y20" i="19"/>
  <c r="Z20" i="19"/>
  <c r="W20" i="19"/>
  <c r="V20" i="19"/>
  <c r="Q20" i="19"/>
  <c r="P20" i="19"/>
  <c r="N20" i="19"/>
  <c r="AD19" i="19"/>
  <c r="AE19" i="19"/>
  <c r="AE18" i="19"/>
  <c r="AD18" i="19"/>
  <c r="X20" i="19"/>
  <c r="U20" i="19"/>
  <c r="T20" i="19"/>
  <c r="S20" i="19"/>
  <c r="R20" i="19"/>
  <c r="M20" i="19"/>
  <c r="L20" i="19"/>
  <c r="K20" i="19"/>
  <c r="J20" i="19"/>
  <c r="I20" i="19"/>
  <c r="H20" i="19"/>
  <c r="G20" i="19"/>
  <c r="F20" i="19"/>
  <c r="E20" i="19"/>
  <c r="D20" i="19"/>
  <c r="C20" i="19"/>
  <c r="P18" i="18" l="1"/>
  <c r="O18" i="18"/>
  <c r="T22" i="20"/>
  <c r="T29" i="20"/>
  <c r="T28" i="20"/>
  <c r="T27" i="20"/>
  <c r="T26" i="20"/>
  <c r="T25" i="20"/>
  <c r="T24" i="20"/>
  <c r="T23" i="20"/>
  <c r="T15" i="20"/>
  <c r="T14" i="20"/>
  <c r="T13" i="20"/>
  <c r="T12" i="20"/>
  <c r="T11" i="20"/>
  <c r="T10" i="20"/>
  <c r="AE38" i="19"/>
  <c r="AD38" i="19"/>
  <c r="AC38" i="19"/>
  <c r="AE37" i="19"/>
  <c r="AD37" i="19"/>
  <c r="AC37" i="19"/>
  <c r="AE36" i="19"/>
  <c r="AD36" i="19"/>
  <c r="AC36" i="19"/>
  <c r="AE35" i="19"/>
  <c r="AD35" i="19"/>
  <c r="AC35" i="19"/>
  <c r="AE34" i="19"/>
  <c r="AD34" i="19"/>
  <c r="AC34" i="19"/>
  <c r="AE33" i="19"/>
  <c r="AD33" i="19"/>
  <c r="AC33" i="19"/>
  <c r="AE32" i="19"/>
  <c r="AD32" i="19"/>
  <c r="AC32" i="19"/>
  <c r="AE31" i="19"/>
  <c r="AD31" i="19"/>
  <c r="AC31" i="19"/>
  <c r="AE30" i="19"/>
  <c r="AD30" i="19"/>
  <c r="AC30" i="19"/>
  <c r="AE29" i="19"/>
  <c r="AD29" i="19"/>
  <c r="AC29" i="19"/>
  <c r="AE28" i="19"/>
  <c r="AD28" i="19"/>
  <c r="AC28" i="19"/>
  <c r="AE27" i="19"/>
  <c r="AD27" i="19"/>
  <c r="AC27" i="19"/>
  <c r="W29" i="20"/>
  <c r="V29" i="20"/>
  <c r="U29" i="20"/>
  <c r="W28" i="20"/>
  <c r="V28" i="20"/>
  <c r="U28" i="20"/>
  <c r="W27" i="20"/>
  <c r="V27" i="20"/>
  <c r="U27" i="20"/>
  <c r="W26" i="20"/>
  <c r="V26" i="20"/>
  <c r="U26" i="20"/>
  <c r="W25" i="20"/>
  <c r="V25" i="20"/>
  <c r="U25" i="20"/>
  <c r="W24" i="20"/>
  <c r="V24" i="20"/>
  <c r="U24" i="20"/>
  <c r="W23" i="20"/>
  <c r="V23" i="20"/>
  <c r="U23" i="20"/>
  <c r="W22" i="20"/>
  <c r="V22" i="20"/>
  <c r="U22" i="20"/>
  <c r="V9" i="20"/>
  <c r="U9" i="20"/>
  <c r="W15" i="20"/>
  <c r="V15" i="20"/>
  <c r="U15" i="20"/>
  <c r="W14" i="20"/>
  <c r="V14" i="20"/>
  <c r="U14" i="20"/>
  <c r="W13" i="20"/>
  <c r="V13" i="20"/>
  <c r="U13" i="20"/>
  <c r="W12" i="20"/>
  <c r="V12" i="20"/>
  <c r="U12" i="20"/>
  <c r="W11" i="20"/>
  <c r="V11" i="20"/>
  <c r="U11" i="20"/>
  <c r="W10" i="20"/>
  <c r="V10" i="20"/>
  <c r="U10" i="20"/>
  <c r="W9" i="20"/>
  <c r="AE20" i="19"/>
  <c r="AE17" i="19"/>
  <c r="AD17" i="19"/>
  <c r="AC17" i="19"/>
  <c r="AE16" i="19"/>
  <c r="AD16" i="19"/>
  <c r="AC16" i="19"/>
  <c r="AE15" i="19"/>
  <c r="AD15" i="19"/>
  <c r="AC15" i="19"/>
  <c r="AE9" i="19"/>
  <c r="AD9" i="19"/>
  <c r="AC9" i="19"/>
  <c r="AE14" i="19"/>
  <c r="AD14" i="19"/>
  <c r="AC14" i="19"/>
  <c r="AE13" i="19"/>
  <c r="AD13" i="19"/>
  <c r="AC13" i="19"/>
  <c r="AE12" i="19"/>
  <c r="AD12" i="19"/>
  <c r="AC12" i="19"/>
  <c r="AE11" i="19"/>
  <c r="AD11" i="19"/>
  <c r="AC11" i="19"/>
  <c r="AE10" i="19"/>
  <c r="AD10" i="19"/>
  <c r="AC10" i="19"/>
  <c r="AD20" i="19"/>
  <c r="AC20" i="19"/>
</calcChain>
</file>

<file path=xl/sharedStrings.xml><?xml version="1.0" encoding="utf-8"?>
<sst xmlns="http://schemas.openxmlformats.org/spreadsheetml/2006/main" count="422" uniqueCount="182">
  <si>
    <t>ARA</t>
  </si>
  <si>
    <t>C0000</t>
  </si>
  <si>
    <t>F0000</t>
  </si>
  <si>
    <t>F1000</t>
  </si>
  <si>
    <t>Frutos de zonas climáticas temperadas</t>
  </si>
  <si>
    <t>F2000</t>
  </si>
  <si>
    <t>F3000</t>
  </si>
  <si>
    <t>F4000</t>
  </si>
  <si>
    <t>G0000</t>
  </si>
  <si>
    <t>H0000</t>
  </si>
  <si>
    <t>Culturas permanentes para consumo humano</t>
  </si>
  <si>
    <t>H9000</t>
  </si>
  <si>
    <t>I0000</t>
  </si>
  <si>
    <t>Culturas industriais</t>
  </si>
  <si>
    <t>J0000</t>
  </si>
  <si>
    <t>O1000</t>
  </si>
  <si>
    <t>Azeitonas</t>
  </si>
  <si>
    <t>P0000</t>
  </si>
  <si>
    <t>PECR</t>
  </si>
  <si>
    <t>Outras culturas permanentes</t>
  </si>
  <si>
    <t>Q0000</t>
  </si>
  <si>
    <t>Pousios</t>
  </si>
  <si>
    <t>R0000</t>
  </si>
  <si>
    <t>T0000</t>
  </si>
  <si>
    <t>U1000</t>
  </si>
  <si>
    <t>UAAXK0000</t>
  </si>
  <si>
    <t>V0000_S0000</t>
  </si>
  <si>
    <t>W1000</t>
  </si>
  <si>
    <t>Uvas</t>
  </si>
  <si>
    <t>CÓDIGO</t>
  </si>
  <si>
    <t>TIPO DE OPERADORES</t>
  </si>
  <si>
    <t>FINAL DE 2017</t>
  </si>
  <si>
    <t>OP</t>
  </si>
  <si>
    <t>PRD_AGRI</t>
  </si>
  <si>
    <t>Produtores</t>
  </si>
  <si>
    <t>PRD_AQUA</t>
  </si>
  <si>
    <t>Produtores - aquicultura</t>
  </si>
  <si>
    <t>PRC</t>
  </si>
  <si>
    <t>Processadores / Transformadores</t>
  </si>
  <si>
    <t>IMP</t>
  </si>
  <si>
    <t>Importadores</t>
  </si>
  <si>
    <t>EXP</t>
  </si>
  <si>
    <t>Exportadores</t>
  </si>
  <si>
    <t>OTH</t>
  </si>
  <si>
    <t>Outros</t>
  </si>
  <si>
    <t>CULTURA</t>
  </si>
  <si>
    <t>ÁREA (ha)</t>
  </si>
  <si>
    <t>Cereais para a produção de grão (incluindo sementes)</t>
  </si>
  <si>
    <t>Leguminosas secas e proteaginosas para a produção de grão (incluindo sementes e misturas de cereais e leguminosas)</t>
  </si>
  <si>
    <t>Culturas sachadas</t>
  </si>
  <si>
    <t>Culturas forrageiras de terras aráveis</t>
  </si>
  <si>
    <t>Culturas hortícolas (incluindo melões) e morangos</t>
  </si>
  <si>
    <t>Frutos, bagas e frutos de casca rija (excluindo citrinos, uvas e morangos)</t>
  </si>
  <si>
    <t>Frutos de zonas climáticas subtropicais e tropicais</t>
  </si>
  <si>
    <t>Bagas (excluindo morangos)</t>
  </si>
  <si>
    <t>Frutos de casca rija</t>
  </si>
  <si>
    <t>Citrinos</t>
  </si>
  <si>
    <t>EFETIVO PECUÁRIO</t>
  </si>
  <si>
    <t>A2000</t>
  </si>
  <si>
    <t>Bovinos</t>
  </si>
  <si>
    <t>A3100</t>
  </si>
  <si>
    <t>Suínos</t>
  </si>
  <si>
    <t>A4100</t>
  </si>
  <si>
    <t>Ovinos</t>
  </si>
  <si>
    <t>A4200</t>
  </si>
  <si>
    <t>Caprinos</t>
  </si>
  <si>
    <t>A5000</t>
  </si>
  <si>
    <t>Aves</t>
  </si>
  <si>
    <t>FINAL DE 2016</t>
  </si>
  <si>
    <t>FINAL DE 2015</t>
  </si>
  <si>
    <t>A5140</t>
  </si>
  <si>
    <t>A5110O</t>
  </si>
  <si>
    <t>A5000X51000</t>
  </si>
  <si>
    <t>A1100</t>
  </si>
  <si>
    <t>Equídeos</t>
  </si>
  <si>
    <t>A6710R</t>
  </si>
  <si>
    <t>A6900</t>
  </si>
  <si>
    <t>Outros animais</t>
  </si>
  <si>
    <t>FINAL DE 2014</t>
  </si>
  <si>
    <t>FINAL DE 2013</t>
  </si>
  <si>
    <t>FINAL DE 2018</t>
  </si>
  <si>
    <t>FINAL DE 2019</t>
  </si>
  <si>
    <t>Galinhas poedeiras</t>
  </si>
  <si>
    <t>Frangos de carne</t>
  </si>
  <si>
    <t>Outras aves</t>
  </si>
  <si>
    <t>Fonte</t>
  </si>
  <si>
    <t>*TVMA - Taxa de variação média anual; 
**TVT - Taxa de variação total</t>
  </si>
  <si>
    <t>Média Últimos 
5 anos</t>
  </si>
  <si>
    <t>MODO DE PRODUÇÃO BIOLÓGICO EM PORTUGAL</t>
  </si>
  <si>
    <t>(CONTINENTE E REGIÕES AUTÓNOMAS)</t>
  </si>
  <si>
    <t>ÁREA DE CULTURAS EM MPB (ha)</t>
  </si>
  <si>
    <t>Superfície Agrícola Utilizada (SAU)</t>
  </si>
  <si>
    <t>Terras Aráveis</t>
  </si>
  <si>
    <t>Prados e Pastagens Permanentes</t>
  </si>
  <si>
    <t>Culturas Permanentes</t>
  </si>
  <si>
    <t>Cogumelos de Cultura</t>
  </si>
  <si>
    <t>MODO DE PRODUÇÃO BIOLÓGICO (MPB)</t>
  </si>
  <si>
    <t>CULTURAS</t>
  </si>
  <si>
    <t>2009</t>
  </si>
  <si>
    <t>2017*</t>
  </si>
  <si>
    <t>Culturas Arvenses</t>
  </si>
  <si>
    <t>Fruticultura</t>
  </si>
  <si>
    <t>Frutos Secos</t>
  </si>
  <si>
    <t>n.d</t>
  </si>
  <si>
    <t>n.d.</t>
  </si>
  <si>
    <t>Horticultura</t>
  </si>
  <si>
    <t>Olival</t>
  </si>
  <si>
    <t>Plantas Aromáticas</t>
  </si>
  <si>
    <t>Pousio</t>
  </si>
  <si>
    <t>Vinha</t>
  </si>
  <si>
    <t>Culturas Forrageiras</t>
  </si>
  <si>
    <t>ÁREA TOTAL</t>
  </si>
  <si>
    <t>2016</t>
  </si>
  <si>
    <t>Floresta</t>
  </si>
  <si>
    <t xml:space="preserve">Pastagens </t>
  </si>
  <si>
    <t>TOTAL DE PRODUTORES</t>
  </si>
  <si>
    <t>Ministério da Agricultura:
Direção-Deral de Agricultura e Desenvolvimento Rural (DGADR); Gabinete de Planeamento e Políticas (GPP)</t>
  </si>
  <si>
    <r>
      <rPr>
        <vertAlign val="superscript"/>
        <sz val="8"/>
        <rFont val="Calibri"/>
        <family val="2"/>
        <scheme val="minor"/>
      </rPr>
      <t>(*)</t>
    </r>
    <r>
      <rPr>
        <sz val="8"/>
        <rFont val="Calibri"/>
        <family val="2"/>
        <scheme val="minor"/>
      </rPr>
      <t xml:space="preserve">  Os valores das Pastagens e das Culturas Forrageiras aparecem agregadas na rúbrica Pastagens</t>
    </r>
  </si>
  <si>
    <r>
      <rPr>
        <vertAlign val="superscript"/>
        <sz val="8"/>
        <rFont val="Calibri"/>
        <family val="2"/>
        <scheme val="minor"/>
      </rPr>
      <t>(**)</t>
    </r>
    <r>
      <rPr>
        <sz val="8"/>
        <rFont val="Calibri"/>
        <family val="2"/>
        <scheme val="minor"/>
      </rPr>
      <t xml:space="preserve"> Os valores dos frutos secos estão incluídos na rúbica Fruticultura. </t>
    </r>
  </si>
  <si>
    <t>Até 2009: dados apurados com base nas notificações de atividade dos operadores</t>
  </si>
  <si>
    <t>A partir de 2010: Alteração metodológica, passando a considerar também outros reportes administrativos</t>
  </si>
  <si>
    <t>A partir de 2013: Apuramento dos dados efetuado pela DGADR</t>
  </si>
  <si>
    <t>TOTAL</t>
  </si>
  <si>
    <t>//</t>
  </si>
  <si>
    <t>Efetivos em Modo de Produção Biológico, por espécie (nº)</t>
  </si>
  <si>
    <t>Média
2013 a 2017</t>
  </si>
  <si>
    <r>
      <rPr>
        <vertAlign val="superscript"/>
        <sz val="8"/>
        <rFont val="Calibri"/>
        <family val="2"/>
        <scheme val="minor"/>
      </rPr>
      <t xml:space="preserve">(*) </t>
    </r>
    <r>
      <rPr>
        <sz val="8"/>
        <rFont val="Calibri"/>
        <family val="2"/>
        <scheme val="minor"/>
      </rPr>
      <t>Última disponibilização de dados pela DGADR</t>
    </r>
  </si>
  <si>
    <t>TVMA*
2013-2017</t>
  </si>
  <si>
    <t>TVT**
2013-2017</t>
  </si>
  <si>
    <t>Média
2010 a 2017</t>
  </si>
  <si>
    <r>
      <t>1994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(1)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(2)</t>
    </r>
  </si>
  <si>
    <r>
      <t>1995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(1)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(2)</t>
    </r>
  </si>
  <si>
    <r>
      <t>1996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(1)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(2)</t>
    </r>
  </si>
  <si>
    <r>
      <t xml:space="preserve">1997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</si>
  <si>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1998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</si>
  <si>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1999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</si>
  <si>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2000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</si>
  <si>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2001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</si>
  <si>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>2002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</si>
  <si>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>2003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</si>
  <si>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2004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</si>
  <si>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2005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</si>
  <si>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2006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</si>
  <si>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>2008</t>
    </r>
    <r>
      <rPr>
        <b/>
        <vertAlign val="superscript"/>
        <sz val="11"/>
        <color rgb="FF005A58"/>
        <rFont val="Calibri"/>
        <family val="2"/>
        <scheme val="minor"/>
      </rPr>
      <t>(1) (2)</t>
    </r>
  </si>
  <si>
    <r>
      <t>2004</t>
    </r>
    <r>
      <rPr>
        <sz val="11"/>
        <color rgb="FF005A58"/>
        <rFont val="Calibri"/>
        <family val="2"/>
        <scheme val="minor"/>
      </rPr>
      <t xml:space="preserve"> </t>
    </r>
    <r>
      <rPr>
        <vertAlign val="superscript"/>
        <sz val="11"/>
        <color rgb="FF005A58"/>
        <rFont val="Calibri"/>
        <family val="2"/>
        <scheme val="minor"/>
      </rPr>
      <t>(1)</t>
    </r>
  </si>
  <si>
    <r>
      <t xml:space="preserve">2008 </t>
    </r>
    <r>
      <rPr>
        <vertAlign val="superscript"/>
        <sz val="11"/>
        <color rgb="FF005A58"/>
        <rFont val="Calibri"/>
        <family val="2"/>
        <scheme val="minor"/>
      </rPr>
      <t>(1) (2)</t>
    </r>
  </si>
  <si>
    <r>
      <t xml:space="preserve">2012 </t>
    </r>
    <r>
      <rPr>
        <b/>
        <vertAlign val="superscript"/>
        <sz val="10"/>
        <color rgb="FF005A58"/>
        <rFont val="Calibri"/>
        <family val="2"/>
      </rPr>
      <t>(1)</t>
    </r>
  </si>
  <si>
    <r>
      <t xml:space="preserve">Abelhas </t>
    </r>
    <r>
      <rPr>
        <b/>
        <sz val="9"/>
        <color rgb="FF005A58"/>
        <rFont val="Calibri"/>
        <family val="2"/>
      </rPr>
      <t>(n.º de colmeias)</t>
    </r>
  </si>
  <si>
    <r>
      <rPr>
        <b/>
        <vertAlign val="superscript"/>
        <sz val="8"/>
        <color rgb="FF005A58"/>
        <rFont val="Calibri"/>
        <family val="2"/>
      </rPr>
      <t xml:space="preserve"> (1)</t>
    </r>
    <r>
      <rPr>
        <b/>
        <sz val="8"/>
        <color rgb="FF005A58"/>
        <rFont val="Calibri"/>
        <family val="2"/>
      </rPr>
      <t xml:space="preserve"> Fonte: EUROSTAT</t>
    </r>
  </si>
  <si>
    <r>
      <rPr>
        <b/>
        <sz val="8"/>
        <color rgb="FF005A58"/>
        <rFont val="Calibri"/>
        <family val="2"/>
      </rPr>
      <t>Fonte</t>
    </r>
    <r>
      <rPr>
        <sz val="8"/>
        <color rgb="FF005A58"/>
        <rFont val="Calibri"/>
        <family val="2"/>
      </rPr>
      <t>: GPP a partir de dados DGADR/Portugal Continental e ilhas: produtores agrícolas, preparadores e outros operadores (2013-2019)</t>
    </r>
  </si>
  <si>
    <r>
      <t>FINAL DE 2012</t>
    </r>
    <r>
      <rPr>
        <b/>
        <vertAlign val="superscript"/>
        <sz val="11"/>
        <color rgb="FF005A58"/>
        <rFont val="Calibri"/>
        <family val="2"/>
      </rPr>
      <t xml:space="preserve"> (1)</t>
    </r>
  </si>
  <si>
    <r>
      <rPr>
        <i/>
        <sz val="8"/>
        <color indexed="8"/>
        <rFont val="Calibri"/>
        <family val="2"/>
        <scheme val="minor"/>
      </rPr>
      <t>n.d.</t>
    </r>
    <r>
      <rPr>
        <sz val="8"/>
        <color indexed="8"/>
        <rFont val="Calibri"/>
        <family val="2"/>
        <scheme val="minor"/>
      </rPr>
      <t xml:space="preserve"> - Valor não disponível</t>
    </r>
  </si>
  <si>
    <t>MODO DE PRODUÇÃO BIOLÓGICO</t>
  </si>
  <si>
    <t>CONTINENTE</t>
  </si>
  <si>
    <r>
      <t xml:space="preserve">Apicultura </t>
    </r>
    <r>
      <rPr>
        <b/>
        <sz val="10"/>
        <color rgb="FF006666"/>
        <rFont val="Calibri"/>
        <family val="2"/>
        <scheme val="minor"/>
      </rPr>
      <t>(nº de Colmeias)</t>
    </r>
  </si>
  <si>
    <t>ÁREAS EM MODO DE PRODUÇÃO BIOLÓGICO
POR TIPO DE CULTURA (ha)</t>
  </si>
  <si>
    <r>
      <t xml:space="preserve">PRODUTORES AGRÍCOLAS EM MODO DE PRODUÇÃO BIOLÓGICO
POR TIPO DE CULTURA </t>
    </r>
    <r>
      <rPr>
        <b/>
        <sz val="10"/>
        <color rgb="FFB7423F"/>
        <rFont val="Calibri"/>
        <family val="2"/>
        <scheme val="minor"/>
      </rPr>
      <t>(nº)</t>
    </r>
  </si>
  <si>
    <t>PRODUÇÃO ANIMAL EM MODO DE PRODUÇÃO BIOLÓGICO
POR ESPÉCIE (nº)</t>
  </si>
  <si>
    <t>Última Atualização</t>
  </si>
  <si>
    <t>NÚMERO DE OPERADORES EM MPB (nº)</t>
  </si>
  <si>
    <t>PRODUTORES AGROPECUÁRIOS EM MODO DE PRODUÇÃO BIOLÓGICO
POR ESPÉCIE (nº)</t>
  </si>
  <si>
    <t>EFETIVO PECUÁRIO EM MPB (nº)</t>
  </si>
  <si>
    <t>PRODUTORES (n.º)</t>
  </si>
  <si>
    <t>ÁREAS (ha)</t>
  </si>
  <si>
    <t>EFETIVOS (nº)</t>
  </si>
  <si>
    <t>(2014 a 2019)</t>
  </si>
  <si>
    <t>NÚMERO DE CABEÇAS</t>
  </si>
  <si>
    <t>Total de Operadores</t>
  </si>
  <si>
    <r>
      <t>MODO DE PRODUÇÃO BIOLÓGICO NO CONTINENTE</t>
    </r>
    <r>
      <rPr>
        <b/>
        <vertAlign val="superscript"/>
        <sz val="14"/>
        <color rgb="FF005A58"/>
        <rFont val="Calibri"/>
        <family val="2"/>
        <scheme val="minor"/>
      </rPr>
      <t xml:space="preserve"> </t>
    </r>
    <r>
      <rPr>
        <b/>
        <vertAlign val="superscript"/>
        <sz val="16"/>
        <color rgb="FF005A58"/>
        <rFont val="Calibri"/>
        <family val="2"/>
        <scheme val="minor"/>
      </rPr>
      <t>(1)</t>
    </r>
    <r>
      <rPr>
        <b/>
        <sz val="14"/>
        <color rgb="FF005A58"/>
        <rFont val="Calibri"/>
        <family val="2"/>
        <scheme val="minor"/>
      </rPr>
      <t xml:space="preserve">
</t>
    </r>
    <r>
      <rPr>
        <b/>
        <sz val="12"/>
        <color rgb="FF005A58"/>
        <rFont val="Calibri"/>
        <family val="2"/>
        <scheme val="minor"/>
      </rPr>
      <t xml:space="preserve">   </t>
    </r>
    <r>
      <rPr>
        <sz val="12"/>
        <color rgb="FF005A58"/>
        <rFont val="Calibri"/>
        <family val="2"/>
        <scheme val="minor"/>
      </rPr>
      <t xml:space="preserve">                               (séries 1994-2017)</t>
    </r>
  </si>
  <si>
    <r>
      <rPr>
        <b/>
        <vertAlign val="superscript"/>
        <sz val="18"/>
        <color rgb="FF005A58"/>
        <rFont val="Calibri"/>
        <family val="2"/>
      </rPr>
      <t>(1)</t>
    </r>
  </si>
  <si>
    <t>Efetivo Pecuário em MPB (nº)</t>
  </si>
  <si>
    <t>Número de Operadores em MPB (nº)</t>
  </si>
  <si>
    <t>Área de Culturas em MPB (ha)</t>
  </si>
  <si>
    <t>FINAL DE 2020</t>
  </si>
  <si>
    <t>Fevereiro de 2023</t>
  </si>
  <si>
    <t>TVMA*
2016-2020</t>
  </si>
  <si>
    <t>TVT**
2016-2020</t>
  </si>
  <si>
    <t>(2017 a 2020)</t>
  </si>
  <si>
    <t>Portugal Continental e ilhas: produtores agrícolas, preparadores e outros operadores (2013-2020)</t>
  </si>
  <si>
    <t>Dados referentes ao CONTINENTE deixaram de estar publicados na DGADR a partir de setembro de 2020 (relativos a 2017)</t>
  </si>
  <si>
    <r>
      <t xml:space="preserve">MODO DE PRODUÇÃO BIOLÓGICO EM PORTUGAL 
</t>
    </r>
    <r>
      <rPr>
        <b/>
        <sz val="12"/>
        <color rgb="FF005A58"/>
        <rFont val="Calibri"/>
        <family val="2"/>
        <scheme val="minor"/>
      </rPr>
      <t xml:space="preserve"> </t>
    </r>
    <r>
      <rPr>
        <sz val="12"/>
        <color rgb="FF005A58"/>
        <rFont val="Calibri"/>
        <family val="2"/>
        <scheme val="minor"/>
      </rPr>
      <t xml:space="preserve">    (Continente e Regiões Autónomas - séries 2012-2020)</t>
    </r>
  </si>
  <si>
    <t>Áreas em Modo de Produção Biológico, por tipo de cultura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</si>
</sst>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#\ ###\ ###"/>
  </numFmts>
  <fonts count="98" x14ac:knownFonts="1">
    <font>
      <sz val="11"/>
      <name val="Arial"/>
      <charset val="238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0"/>
      <color indexed="56"/>
      <name val="Trebuchet MS"/>
      <family val="2"/>
    </font>
    <font>
      <sz val="10"/>
      <name val="Arial"/>
      <family val="2"/>
    </font>
    <font>
      <b/>
      <sz val="11"/>
      <color indexed="56"/>
      <name val="Trebuchet MS"/>
      <family val="2"/>
    </font>
    <font>
      <b/>
      <sz val="11"/>
      <color indexed="23"/>
      <name val="Calibri"/>
      <family val="2"/>
      <scheme val="minor"/>
    </font>
    <font>
      <sz val="10"/>
      <color indexed="48"/>
      <name val="Trebuchet MS"/>
      <family val="2"/>
    </font>
    <font>
      <sz val="11"/>
      <color rgb="FF3366FF"/>
      <name val="Calibri"/>
      <family val="2"/>
    </font>
    <font>
      <sz val="11"/>
      <color rgb="FF0070C0"/>
      <name val="Calibri"/>
      <family val="2"/>
      <scheme val="minor"/>
    </font>
    <font>
      <sz val="14"/>
      <color rgb="FF008080"/>
      <name val="Calibri"/>
      <family val="2"/>
      <scheme val="minor"/>
    </font>
    <font>
      <b/>
      <u/>
      <sz val="14"/>
      <name val="Trebuchet MS"/>
      <family val="2"/>
    </font>
    <font>
      <sz val="14"/>
      <color rgb="FF0070C0"/>
      <name val="Calibri"/>
      <family val="2"/>
      <scheme val="minor"/>
    </font>
    <font>
      <sz val="14"/>
      <name val="Trebuchet MS"/>
      <family val="2"/>
    </font>
    <font>
      <sz val="14"/>
      <color indexed="48"/>
      <name val="Trebuchet MS"/>
      <family val="2"/>
    </font>
    <font>
      <b/>
      <sz val="14"/>
      <color rgb="FF008080"/>
      <name val="Calibri"/>
      <family val="2"/>
      <scheme val="minor"/>
    </font>
    <font>
      <b/>
      <u/>
      <sz val="14"/>
      <color indexed="12"/>
      <name val="Trebuchet MS"/>
      <family val="2"/>
    </font>
    <font>
      <sz val="14"/>
      <name val="Calibri"/>
      <family val="2"/>
      <scheme val="minor"/>
    </font>
    <font>
      <sz val="11"/>
      <color indexed="48"/>
      <name val="Calibri"/>
      <family val="2"/>
      <scheme val="minor"/>
    </font>
    <font>
      <sz val="10"/>
      <name val="Trebuchet MS"/>
      <family val="2"/>
    </font>
    <font>
      <sz val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u/>
      <sz val="10"/>
      <name val="Trebuchet MS"/>
      <family val="2"/>
    </font>
    <font>
      <b/>
      <u/>
      <sz val="10"/>
      <color indexed="12"/>
      <name val="Trebuchet MS"/>
      <family val="2"/>
    </font>
    <font>
      <sz val="11"/>
      <color indexed="48"/>
      <name val="Trebuchet MS"/>
      <family val="2"/>
    </font>
    <font>
      <sz val="11"/>
      <name val="Calibri"/>
      <family val="2"/>
      <scheme val="minor"/>
    </font>
    <font>
      <sz val="8"/>
      <color indexed="48"/>
      <name val="Trebuchet MS"/>
      <family val="2"/>
    </font>
    <font>
      <sz val="11"/>
      <name val="Trebuchet MS"/>
      <family val="2"/>
    </font>
    <font>
      <sz val="12"/>
      <name val="Trebuchet MS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9"/>
      <name val="Calibri"/>
      <family val="2"/>
      <scheme val="minor"/>
    </font>
    <font>
      <sz val="10"/>
      <color rgb="FF008080"/>
      <name val="Calibri"/>
      <family val="2"/>
    </font>
    <font>
      <b/>
      <sz val="10"/>
      <color rgb="FF008080"/>
      <name val="Calibri"/>
      <family val="2"/>
    </font>
    <font>
      <b/>
      <i/>
      <sz val="10"/>
      <color rgb="FF008080"/>
      <name val="Calibri"/>
      <family val="2"/>
    </font>
    <font>
      <i/>
      <sz val="10"/>
      <color rgb="FF008080"/>
      <name val="Calibri"/>
      <family val="2"/>
    </font>
    <font>
      <sz val="9"/>
      <color rgb="FF008080"/>
      <name val="Calibri"/>
      <family val="2"/>
    </font>
    <font>
      <b/>
      <sz val="9"/>
      <color rgb="FF00808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7.5"/>
      <color rgb="FF005A58"/>
      <name val="Calibri"/>
      <family val="2"/>
      <scheme val="minor"/>
    </font>
    <font>
      <b/>
      <sz val="10"/>
      <color rgb="FFB7423F"/>
      <name val="Calibri"/>
      <family val="2"/>
    </font>
    <font>
      <sz val="9"/>
      <color rgb="FF00808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666"/>
      <name val="Calibri"/>
      <family val="2"/>
      <scheme val="minor"/>
    </font>
    <font>
      <b/>
      <sz val="11"/>
      <color rgb="FF006666"/>
      <name val="Calibri"/>
      <family val="2"/>
      <scheme val="minor"/>
    </font>
    <font>
      <sz val="10"/>
      <color indexed="8"/>
      <name val="Arial"/>
      <family val="2"/>
    </font>
    <font>
      <i/>
      <sz val="9"/>
      <color rgb="FF006666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rgb="FF006666"/>
      <name val="Calibri"/>
      <family val="2"/>
      <scheme val="minor"/>
    </font>
    <font>
      <i/>
      <sz val="11"/>
      <color rgb="FF006666"/>
      <name val="Calibri"/>
      <family val="2"/>
      <scheme val="minor"/>
    </font>
    <font>
      <b/>
      <sz val="12.5"/>
      <color rgb="FFB7423F"/>
      <name val="Arial"/>
      <family val="2"/>
    </font>
    <font>
      <b/>
      <sz val="11"/>
      <name val="Calibri"/>
      <family val="2"/>
      <scheme val="minor"/>
    </font>
    <font>
      <b/>
      <sz val="11"/>
      <color rgb="FF005A58"/>
      <name val="Calibri"/>
      <family val="2"/>
      <scheme val="minor"/>
    </font>
    <font>
      <b/>
      <sz val="12"/>
      <color rgb="FF005A58"/>
      <name val="Calibri"/>
      <family val="2"/>
      <scheme val="minor"/>
    </font>
    <font>
      <b/>
      <sz val="14"/>
      <color rgb="FF005A58"/>
      <name val="Calibri"/>
      <family val="2"/>
      <scheme val="minor"/>
    </font>
    <font>
      <sz val="11"/>
      <color rgb="FF005A58"/>
      <name val="Calibri"/>
      <family val="2"/>
      <scheme val="minor"/>
    </font>
    <font>
      <vertAlign val="superscript"/>
      <sz val="11"/>
      <color rgb="FF005A58"/>
      <name val="Calibri"/>
      <family val="2"/>
      <scheme val="minor"/>
    </font>
    <font>
      <b/>
      <vertAlign val="superscript"/>
      <sz val="11"/>
      <color rgb="FF005A58"/>
      <name val="Calibri"/>
      <family val="2"/>
      <scheme val="minor"/>
    </font>
    <font>
      <b/>
      <sz val="10"/>
      <color rgb="FF005A58"/>
      <name val="Calibri"/>
      <family val="2"/>
    </font>
    <font>
      <b/>
      <vertAlign val="superscript"/>
      <sz val="10"/>
      <color rgb="FF005A58"/>
      <name val="Calibri"/>
      <family val="2"/>
    </font>
    <font>
      <b/>
      <sz val="11"/>
      <color rgb="FF005A58"/>
      <name val="Calibri"/>
      <family val="2"/>
    </font>
    <font>
      <sz val="10"/>
      <color rgb="FF005A58"/>
      <name val="Calibri"/>
      <family val="2"/>
    </font>
    <font>
      <i/>
      <sz val="10"/>
      <color rgb="FF005A58"/>
      <name val="Calibri"/>
      <family val="2"/>
    </font>
    <font>
      <b/>
      <sz val="9"/>
      <color rgb="FF005A58"/>
      <name val="Calibri"/>
      <family val="2"/>
    </font>
    <font>
      <b/>
      <sz val="8"/>
      <color rgb="FF005A58"/>
      <name val="Calibri"/>
      <family val="2"/>
    </font>
    <font>
      <b/>
      <vertAlign val="superscript"/>
      <sz val="8"/>
      <color rgb="FF005A58"/>
      <name val="Calibri"/>
      <family val="2"/>
    </font>
    <font>
      <sz val="8"/>
      <color rgb="FF005A58"/>
      <name val="Calibri"/>
      <family val="2"/>
    </font>
    <font>
      <b/>
      <i/>
      <sz val="10"/>
      <color rgb="FF005A58"/>
      <name val="Calibri"/>
      <family val="2"/>
    </font>
    <font>
      <b/>
      <sz val="14"/>
      <color rgb="FF005A58"/>
      <name val="Calibri"/>
      <family val="2"/>
    </font>
    <font>
      <b/>
      <sz val="9"/>
      <color rgb="FF005A58"/>
      <name val="Calibri"/>
      <family val="2"/>
      <scheme val="minor"/>
    </font>
    <font>
      <b/>
      <vertAlign val="superscript"/>
      <sz val="11"/>
      <color rgb="FF005A58"/>
      <name val="Calibri"/>
      <family val="2"/>
    </font>
    <font>
      <i/>
      <sz val="8"/>
      <color indexed="8"/>
      <name val="Calibri"/>
      <family val="2"/>
      <scheme val="minor"/>
    </font>
    <font>
      <b/>
      <sz val="10"/>
      <color rgb="FFB7423F"/>
      <name val="Calibri"/>
      <family val="2"/>
      <scheme val="minor"/>
    </font>
    <font>
      <b/>
      <sz val="10"/>
      <color rgb="FF006666"/>
      <name val="Calibri"/>
      <family val="2"/>
      <scheme val="minor"/>
    </font>
    <font>
      <sz val="10"/>
      <name val="Calibri"/>
      <family val="2"/>
      <scheme val="minor"/>
    </font>
    <font>
      <sz val="13"/>
      <color rgb="FF0070C0"/>
      <name val="Calibri"/>
      <family val="2"/>
      <scheme val="minor"/>
    </font>
    <font>
      <b/>
      <sz val="13"/>
      <color rgb="FFB7423F"/>
      <name val="Calibri"/>
      <family val="2"/>
    </font>
    <font>
      <b/>
      <sz val="10"/>
      <color rgb="FF008080"/>
      <name val="Calibri"/>
      <family val="2"/>
      <scheme val="minor"/>
    </font>
    <font>
      <sz val="10"/>
      <color rgb="FF008080"/>
      <name val="Calibri"/>
      <family val="2"/>
      <scheme val="minor"/>
    </font>
    <font>
      <b/>
      <sz val="8"/>
      <color rgb="FF00808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color rgb="FF005A58"/>
      <name val="Calibri"/>
      <family val="2"/>
      <scheme val="minor"/>
    </font>
    <font>
      <sz val="12"/>
      <color rgb="FF005A58"/>
      <name val="Calibri"/>
      <family val="2"/>
      <scheme val="minor"/>
    </font>
    <font>
      <b/>
      <vertAlign val="superscript"/>
      <sz val="14"/>
      <color rgb="FF005A58"/>
      <name val="Calibri"/>
      <family val="2"/>
      <scheme val="minor"/>
    </font>
    <font>
      <b/>
      <vertAlign val="superscript"/>
      <sz val="16"/>
      <color rgb="FF005A58"/>
      <name val="Calibri"/>
      <family val="2"/>
      <scheme val="minor"/>
    </font>
    <font>
      <b/>
      <sz val="16"/>
      <color rgb="FF005A58"/>
      <name val="Calibri"/>
      <family val="2"/>
    </font>
    <font>
      <b/>
      <vertAlign val="superscript"/>
      <sz val="18"/>
      <color rgb="FF005A58"/>
      <name val="Calibri"/>
      <family val="2"/>
    </font>
    <font>
      <sz val="10"/>
      <color rgb="FF005A58"/>
      <name val="Trebuchet MS"/>
      <family val="2"/>
    </font>
    <font>
      <b/>
      <sz val="12"/>
      <color rgb="FFB7423F"/>
      <name val="Trebuchet MS"/>
      <family val="2"/>
    </font>
    <font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rgb="FF006666"/>
      </top>
      <bottom style="thin">
        <color rgb="FF006666"/>
      </bottom>
      <diagonal/>
    </border>
    <border>
      <left/>
      <right style="hair">
        <color rgb="FF006666"/>
      </right>
      <top style="thin">
        <color rgb="FF006666"/>
      </top>
      <bottom style="thin">
        <color rgb="FF006666"/>
      </bottom>
      <diagonal/>
    </border>
    <border>
      <left style="hair">
        <color rgb="FF006666"/>
      </left>
      <right style="hair">
        <color rgb="FF006666"/>
      </right>
      <top style="thin">
        <color rgb="FF006666"/>
      </top>
      <bottom style="thin">
        <color rgb="FF006666"/>
      </bottom>
      <diagonal/>
    </border>
    <border>
      <left style="hair">
        <color rgb="FF006666"/>
      </left>
      <right/>
      <top style="thin">
        <color rgb="FF006666"/>
      </top>
      <bottom style="thin">
        <color rgb="FF006666"/>
      </bottom>
      <diagonal/>
    </border>
    <border>
      <left/>
      <right style="hair">
        <color rgb="FF006666"/>
      </right>
      <top/>
      <bottom style="thin">
        <color rgb="FF006666"/>
      </bottom>
      <diagonal/>
    </border>
    <border>
      <left style="hair">
        <color rgb="FF006666"/>
      </left>
      <right style="hair">
        <color rgb="FF006666"/>
      </right>
      <top/>
      <bottom style="thin">
        <color rgb="FF006666"/>
      </bottom>
      <diagonal/>
    </border>
    <border>
      <left style="hair">
        <color rgb="FF006666"/>
      </left>
      <right/>
      <top/>
      <bottom style="thin">
        <color rgb="FF006666"/>
      </bottom>
      <diagonal/>
    </border>
    <border>
      <left style="double">
        <color rgb="FF008080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double">
        <color rgb="FF008080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4" tint="-0.24994659260841701"/>
      </left>
      <right/>
      <top/>
      <bottom/>
      <diagonal/>
    </border>
    <border>
      <left style="thick">
        <color theme="5" tint="-0.24994659260841701"/>
      </left>
      <right/>
      <top/>
      <bottom/>
      <diagonal/>
    </border>
    <border>
      <left/>
      <right/>
      <top/>
      <bottom style="double">
        <color rgb="FF006666"/>
      </bottom>
      <diagonal/>
    </border>
    <border>
      <left/>
      <right/>
      <top style="thin">
        <color rgb="FF006666"/>
      </top>
      <bottom style="double">
        <color rgb="FF006666"/>
      </bottom>
      <diagonal/>
    </border>
    <border>
      <left style="thin">
        <color rgb="FF006666"/>
      </left>
      <right style="thin">
        <color rgb="FF006666"/>
      </right>
      <top style="double">
        <color rgb="FF006666"/>
      </top>
      <bottom style="thin">
        <color rgb="FF006666"/>
      </bottom>
      <diagonal/>
    </border>
    <border>
      <left style="thin">
        <color rgb="FF006666"/>
      </left>
      <right/>
      <top style="double">
        <color rgb="FF006666"/>
      </top>
      <bottom style="thin">
        <color rgb="FF006666"/>
      </bottom>
      <diagonal/>
    </border>
    <border>
      <left style="thin">
        <color rgb="FF006666"/>
      </left>
      <right style="thin">
        <color rgb="FF006666"/>
      </right>
      <top style="thin">
        <color rgb="FF006666"/>
      </top>
      <bottom style="double">
        <color rgb="FF006666"/>
      </bottom>
      <diagonal/>
    </border>
    <border>
      <left style="thin">
        <color rgb="FF006666"/>
      </left>
      <right/>
      <top style="thin">
        <color rgb="FF006666"/>
      </top>
      <bottom style="double">
        <color rgb="FF006666"/>
      </bottom>
      <diagonal/>
    </border>
    <border>
      <left style="hair">
        <color rgb="FF006666"/>
      </left>
      <right style="hair">
        <color rgb="FF006666"/>
      </right>
      <top style="thin">
        <color rgb="FF006666"/>
      </top>
      <bottom style="double">
        <color rgb="FF006666"/>
      </bottom>
      <diagonal/>
    </border>
    <border>
      <left style="hair">
        <color rgb="FF006666"/>
      </left>
      <right style="hair">
        <color rgb="FF006666"/>
      </right>
      <top/>
      <bottom style="double">
        <color rgb="FF006666"/>
      </bottom>
      <diagonal/>
    </border>
    <border>
      <left/>
      <right/>
      <top style="double">
        <color rgb="FF006666"/>
      </top>
      <bottom style="thin">
        <color rgb="FF006666"/>
      </bottom>
      <diagonal/>
    </border>
    <border>
      <left/>
      <right/>
      <top style="thin">
        <color indexed="64"/>
      </top>
      <bottom style="hair">
        <color rgb="FF005A58"/>
      </bottom>
      <diagonal/>
    </border>
    <border>
      <left/>
      <right/>
      <top style="hair">
        <color rgb="FF005A58"/>
      </top>
      <bottom style="hair">
        <color rgb="FF005A58"/>
      </bottom>
      <diagonal/>
    </border>
    <border>
      <left/>
      <right/>
      <top style="hair">
        <color rgb="FF005A58"/>
      </top>
      <bottom/>
      <diagonal/>
    </border>
    <border>
      <left/>
      <right/>
      <top style="thin">
        <color rgb="FF006666"/>
      </top>
      <bottom/>
      <diagonal/>
    </border>
    <border>
      <left style="thin">
        <color rgb="FF006666"/>
      </left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/>
      <top style="thin">
        <color rgb="FF006666"/>
      </top>
      <bottom/>
      <diagonal/>
    </border>
    <border>
      <left style="thick">
        <color theme="5" tint="-0.24994659260841701"/>
      </left>
      <right/>
      <top style="thin">
        <color rgb="FF006666"/>
      </top>
      <bottom style="double">
        <color rgb="FF006666"/>
      </bottom>
      <diagonal/>
    </border>
    <border>
      <left style="thick">
        <color theme="5" tint="-0.24994659260841701"/>
      </left>
      <right style="thin">
        <color rgb="FF006666"/>
      </right>
      <top style="thin">
        <color rgb="FF006666"/>
      </top>
      <bottom/>
      <diagonal/>
    </border>
    <border>
      <left style="thick">
        <color theme="5" tint="-0.24994659260841701"/>
      </left>
      <right/>
      <top style="thin">
        <color indexed="64"/>
      </top>
      <bottom style="hair">
        <color rgb="FF005A58"/>
      </bottom>
      <diagonal/>
    </border>
    <border>
      <left style="thick">
        <color theme="5" tint="-0.24994659260841701"/>
      </left>
      <right/>
      <top style="hair">
        <color rgb="FF005A58"/>
      </top>
      <bottom style="hair">
        <color rgb="FF005A58"/>
      </bottom>
      <diagonal/>
    </border>
    <border>
      <left style="thick">
        <color theme="5" tint="-0.24994659260841701"/>
      </left>
      <right/>
      <top style="hair">
        <color rgb="FF005A58"/>
      </top>
      <bottom/>
      <diagonal/>
    </border>
    <border>
      <left style="thick">
        <color theme="4" tint="-0.24994659260841701"/>
      </left>
      <right/>
      <top style="thin">
        <color rgb="FF006666"/>
      </top>
      <bottom style="double">
        <color rgb="FF006666"/>
      </bottom>
      <diagonal/>
    </border>
    <border>
      <left style="thick">
        <color theme="4" tint="-0.24994659260841701"/>
      </left>
      <right style="thin">
        <color rgb="FF006666"/>
      </right>
      <top style="thin">
        <color rgb="FF006666"/>
      </top>
      <bottom/>
      <diagonal/>
    </border>
    <border>
      <left style="thick">
        <color theme="4" tint="-0.24994659260841701"/>
      </left>
      <right/>
      <top style="thin">
        <color indexed="64"/>
      </top>
      <bottom style="hair">
        <color rgb="FF005A58"/>
      </bottom>
      <diagonal/>
    </border>
    <border>
      <left style="thick">
        <color theme="4" tint="-0.24994659260841701"/>
      </left>
      <right/>
      <top style="hair">
        <color rgb="FF005A58"/>
      </top>
      <bottom style="hair">
        <color rgb="FF005A58"/>
      </bottom>
      <diagonal/>
    </border>
    <border>
      <left style="thick">
        <color theme="4" tint="-0.24994659260841701"/>
      </left>
      <right/>
      <top style="hair">
        <color rgb="FF005A58"/>
      </top>
      <bottom/>
      <diagonal/>
    </border>
    <border>
      <left/>
      <right/>
      <top style="double">
        <color rgb="FF006666"/>
      </top>
      <bottom style="hair">
        <color rgb="FF006666"/>
      </bottom>
      <diagonal/>
    </border>
    <border>
      <left style="thin">
        <color rgb="FF006666"/>
      </left>
      <right/>
      <top style="double">
        <color rgb="FF006666"/>
      </top>
      <bottom style="hair">
        <color rgb="FF006666"/>
      </bottom>
      <diagonal/>
    </border>
    <border>
      <left style="thick">
        <color theme="4" tint="-0.24994659260841701"/>
      </left>
      <right/>
      <top style="double">
        <color rgb="FF006666"/>
      </top>
      <bottom style="hair">
        <color rgb="FF006666"/>
      </bottom>
      <diagonal/>
    </border>
    <border>
      <left style="thick">
        <color theme="5" tint="-0.24994659260841701"/>
      </left>
      <right/>
      <top style="double">
        <color rgb="FF006666"/>
      </top>
      <bottom style="hair">
        <color rgb="FF006666"/>
      </bottom>
      <diagonal/>
    </border>
    <border>
      <left/>
      <right/>
      <top style="hair">
        <color rgb="FF006666"/>
      </top>
      <bottom style="hair">
        <color rgb="FF006666"/>
      </bottom>
      <diagonal/>
    </border>
    <border>
      <left style="thin">
        <color rgb="FF006666"/>
      </left>
      <right/>
      <top style="hair">
        <color rgb="FF006666"/>
      </top>
      <bottom style="hair">
        <color rgb="FF006666"/>
      </bottom>
      <diagonal/>
    </border>
    <border>
      <left style="thick">
        <color theme="4" tint="-0.24994659260841701"/>
      </left>
      <right/>
      <top style="hair">
        <color rgb="FF006666"/>
      </top>
      <bottom style="hair">
        <color rgb="FF006666"/>
      </bottom>
      <diagonal/>
    </border>
    <border>
      <left style="thick">
        <color theme="5" tint="-0.24994659260841701"/>
      </left>
      <right/>
      <top style="hair">
        <color rgb="FF006666"/>
      </top>
      <bottom style="hair">
        <color rgb="FF006666"/>
      </bottom>
      <diagonal/>
    </border>
    <border>
      <left/>
      <right/>
      <top style="hair">
        <color rgb="FF006666"/>
      </top>
      <bottom/>
      <diagonal/>
    </border>
    <border>
      <left style="thin">
        <color rgb="FF006666"/>
      </left>
      <right/>
      <top style="hair">
        <color rgb="FF006666"/>
      </top>
      <bottom/>
      <diagonal/>
    </border>
    <border>
      <left style="thick">
        <color theme="4" tint="-0.24994659260841701"/>
      </left>
      <right/>
      <top style="hair">
        <color rgb="FF006666"/>
      </top>
      <bottom/>
      <diagonal/>
    </border>
    <border>
      <left style="thick">
        <color theme="5" tint="-0.24994659260841701"/>
      </left>
      <right/>
      <top style="hair">
        <color rgb="FF006666"/>
      </top>
      <bottom/>
      <diagonal/>
    </border>
    <border>
      <left/>
      <right/>
      <top style="thin">
        <color rgb="FF005A58"/>
      </top>
      <bottom style="double">
        <color rgb="FF006666"/>
      </bottom>
      <diagonal/>
    </border>
    <border>
      <left style="thin">
        <color rgb="FF006666"/>
      </left>
      <right/>
      <top style="thin">
        <color rgb="FF005A58"/>
      </top>
      <bottom style="double">
        <color rgb="FF006666"/>
      </bottom>
      <diagonal/>
    </border>
    <border>
      <left style="thick">
        <color theme="4" tint="-0.24994659260841701"/>
      </left>
      <right/>
      <top style="thin">
        <color rgb="FF005A58"/>
      </top>
      <bottom style="double">
        <color rgb="FF006666"/>
      </bottom>
      <diagonal/>
    </border>
    <border>
      <left style="thick">
        <color theme="5" tint="-0.24994659260841701"/>
      </left>
      <right/>
      <top style="thin">
        <color rgb="FF005A58"/>
      </top>
      <bottom style="double">
        <color rgb="FF006666"/>
      </bottom>
      <diagonal/>
    </border>
    <border>
      <left/>
      <right style="thin">
        <color theme="0" tint="-0.24994659260841701"/>
      </right>
      <top/>
      <bottom/>
      <diagonal/>
    </border>
    <border>
      <left style="double">
        <color rgb="FF005A58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hair">
        <color rgb="FF006666"/>
      </right>
      <top style="double">
        <color rgb="FF006666"/>
      </top>
      <bottom/>
      <diagonal/>
    </border>
    <border>
      <left style="hair">
        <color rgb="FF006666"/>
      </left>
      <right style="hair">
        <color rgb="FF006666"/>
      </right>
      <top style="double">
        <color rgb="FF006666"/>
      </top>
      <bottom/>
      <diagonal/>
    </border>
    <border>
      <left style="hair">
        <color rgb="FF006666"/>
      </left>
      <right/>
      <top style="double">
        <color rgb="FF006666"/>
      </top>
      <bottom/>
      <diagonal/>
    </border>
    <border>
      <left/>
      <right style="hair">
        <color rgb="FF006666"/>
      </right>
      <top style="thin">
        <color rgb="FF006666"/>
      </top>
      <bottom style="double">
        <color rgb="FF006666"/>
      </bottom>
      <diagonal/>
    </border>
    <border>
      <left/>
      <right/>
      <top style="double">
        <color rgb="FF005A58"/>
      </top>
      <bottom style="double">
        <color rgb="FF005A58"/>
      </bottom>
      <diagonal/>
    </border>
    <border>
      <left/>
      <right/>
      <top style="hair">
        <color rgb="FF005A58"/>
      </top>
      <bottom style="double">
        <color rgb="FF005A58"/>
      </bottom>
      <diagonal/>
    </border>
    <border>
      <left/>
      <right/>
      <top/>
      <bottom style="hair">
        <color rgb="FF005A58"/>
      </bottom>
      <diagonal/>
    </border>
    <border>
      <left/>
      <right/>
      <top style="double">
        <color rgb="FF005A58"/>
      </top>
      <bottom/>
      <diagonal/>
    </border>
    <border>
      <left/>
      <right/>
      <top/>
      <bottom style="double">
        <color rgb="FF005A58"/>
      </bottom>
      <diagonal/>
    </border>
    <border>
      <left/>
      <right/>
      <top style="thin">
        <color indexed="64"/>
      </top>
      <bottom style="double">
        <color rgb="FF005A58"/>
      </bottom>
      <diagonal/>
    </border>
    <border>
      <left/>
      <right/>
      <top style="double">
        <color rgb="FF005A58"/>
      </top>
      <bottom style="hair">
        <color rgb="FF005A58"/>
      </bottom>
      <diagonal/>
    </border>
    <border>
      <left/>
      <right/>
      <top style="hair">
        <color indexed="64"/>
      </top>
      <bottom style="double">
        <color rgb="FF005A58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rgb="FF006666"/>
      </top>
      <bottom style="double">
        <color rgb="FF005A58"/>
      </bottom>
      <diagonal/>
    </border>
    <border>
      <left/>
      <right/>
      <top style="thin">
        <color rgb="FF005A58"/>
      </top>
      <bottom/>
      <diagonal/>
    </border>
    <border>
      <left/>
      <right/>
      <top/>
      <bottom style="thin">
        <color rgb="FF005A58"/>
      </bottom>
      <diagonal/>
    </border>
  </borders>
  <cellStyleXfs count="17">
    <xf numFmtId="0" fontId="0" fillId="0" borderId="0"/>
    <xf numFmtId="0" fontId="4" fillId="2" borderId="1">
      <alignment horizontal="center" vertical="center" wrapText="1"/>
    </xf>
    <xf numFmtId="0" fontId="3" fillId="0" borderId="0"/>
    <xf numFmtId="0" fontId="2" fillId="0" borderId="0"/>
    <xf numFmtId="0" fontId="4" fillId="0" borderId="1">
      <alignment horizontal="left" vertical="center" wrapText="1"/>
      <protection locked="0"/>
    </xf>
    <xf numFmtId="0" fontId="5" fillId="0" borderId="2">
      <alignment vertical="center" wrapText="1"/>
    </xf>
    <xf numFmtId="0" fontId="1" fillId="4" borderId="0" applyNumberFormat="0" applyBorder="0" applyAlignment="0" applyProtection="0"/>
    <xf numFmtId="0" fontId="7" fillId="0" borderId="0"/>
    <xf numFmtId="0" fontId="1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52" fillId="0" borderId="0"/>
    <xf numFmtId="0" fontId="52" fillId="0" borderId="0"/>
  </cellStyleXfs>
  <cellXfs count="375">
    <xf numFmtId="0" fontId="0" fillId="0" borderId="0" xfId="0"/>
    <xf numFmtId="0" fontId="8" fillId="0" borderId="0" xfId="7" applyFont="1"/>
    <xf numFmtId="0" fontId="1" fillId="0" borderId="0" xfId="8"/>
    <xf numFmtId="14" fontId="8" fillId="0" borderId="0" xfId="7" applyNumberFormat="1" applyFont="1" applyAlignment="1">
      <alignment vertical="center"/>
    </xf>
    <xf numFmtId="14" fontId="10" fillId="0" borderId="0" xfId="7" applyNumberFormat="1" applyFont="1" applyAlignment="1">
      <alignment horizontal="right" vertical="center"/>
    </xf>
    <xf numFmtId="14" fontId="1" fillId="0" borderId="0" xfId="8" applyNumberFormat="1"/>
    <xf numFmtId="0" fontId="8" fillId="0" borderId="0" xfId="7" applyFont="1" applyBorder="1"/>
    <xf numFmtId="0" fontId="8" fillId="0" borderId="0" xfId="7" applyFont="1" applyAlignment="1"/>
    <xf numFmtId="0" fontId="11" fillId="0" borderId="7" xfId="7" applyFont="1" applyFill="1" applyBorder="1" applyAlignment="1">
      <alignment horizontal="left"/>
    </xf>
    <xf numFmtId="14" fontId="12" fillId="0" borderId="0" xfId="7" applyNumberFormat="1" applyFont="1" applyAlignment="1"/>
    <xf numFmtId="14" fontId="14" fillId="6" borderId="0" xfId="10" applyNumberFormat="1" applyFont="1" applyFill="1" applyBorder="1" applyAlignment="1" applyProtection="1"/>
    <xf numFmtId="0" fontId="12" fillId="0" borderId="0" xfId="7" applyFont="1" applyBorder="1" applyAlignment="1"/>
    <xf numFmtId="0" fontId="12" fillId="0" borderId="0" xfId="7" applyFont="1" applyAlignment="1"/>
    <xf numFmtId="0" fontId="14" fillId="6" borderId="0" xfId="10" applyFont="1" applyFill="1" applyBorder="1" applyAlignment="1" applyProtection="1"/>
    <xf numFmtId="0" fontId="16" fillId="0" borderId="0" xfId="7" applyFont="1" applyAlignment="1"/>
    <xf numFmtId="14" fontId="17" fillId="6" borderId="0" xfId="10" applyNumberFormat="1" applyFont="1" applyFill="1" applyBorder="1" applyAlignment="1" applyProtection="1">
      <alignment horizontal="left" indent="2"/>
    </xf>
    <xf numFmtId="0" fontId="17" fillId="6" borderId="0" xfId="10" applyFont="1" applyFill="1" applyBorder="1" applyAlignment="1" applyProtection="1"/>
    <xf numFmtId="0" fontId="18" fillId="0" borderId="0" xfId="7" applyFont="1" applyBorder="1" applyAlignment="1"/>
    <xf numFmtId="0" fontId="18" fillId="0" borderId="0" xfId="7" applyFont="1" applyAlignment="1"/>
    <xf numFmtId="0" fontId="17" fillId="6" borderId="0" xfId="10" applyFont="1" applyFill="1" applyBorder="1" applyAlignment="1" applyProtection="1">
      <alignment horizontal="left" indent="2"/>
    </xf>
    <xf numFmtId="0" fontId="16" fillId="0" borderId="0" xfId="7" applyFont="1"/>
    <xf numFmtId="0" fontId="19" fillId="0" borderId="0" xfId="7" applyFont="1" applyAlignment="1"/>
    <xf numFmtId="0" fontId="20" fillId="0" borderId="0" xfId="10" applyFont="1" applyAlignment="1" applyProtection="1">
      <alignment horizontal="left"/>
    </xf>
    <xf numFmtId="0" fontId="18" fillId="0" borderId="0" xfId="7" applyFont="1" applyBorder="1"/>
    <xf numFmtId="0" fontId="18" fillId="0" borderId="0" xfId="7" applyFont="1"/>
    <xf numFmtId="0" fontId="21" fillId="0" borderId="0" xfId="7" applyFont="1" applyAlignment="1"/>
    <xf numFmtId="0" fontId="19" fillId="0" borderId="0" xfId="7" applyFont="1"/>
    <xf numFmtId="14" fontId="19" fillId="0" borderId="0" xfId="7" applyNumberFormat="1" applyFont="1" applyAlignment="1"/>
    <xf numFmtId="14" fontId="17" fillId="6" borderId="0" xfId="10" applyNumberFormat="1" applyFont="1" applyFill="1" applyBorder="1" applyAlignment="1" applyProtection="1"/>
    <xf numFmtId="0" fontId="19" fillId="0" borderId="0" xfId="7" applyFont="1" applyBorder="1" applyAlignment="1"/>
    <xf numFmtId="1" fontId="19" fillId="0" borderId="0" xfId="7" applyNumberFormat="1" applyFont="1" applyBorder="1" applyAlignment="1">
      <alignment horizontal="centerContinuous"/>
    </xf>
    <xf numFmtId="0" fontId="19" fillId="0" borderId="0" xfId="7" applyFont="1" applyBorder="1"/>
    <xf numFmtId="14" fontId="14" fillId="6" borderId="0" xfId="10" applyNumberFormat="1" applyFont="1" applyFill="1" applyBorder="1" applyAlignment="1" applyProtection="1">
      <alignment horizontal="left" indent="2"/>
    </xf>
    <xf numFmtId="0" fontId="24" fillId="0" borderId="0" xfId="7" applyFont="1" applyBorder="1"/>
    <xf numFmtId="0" fontId="24" fillId="0" borderId="0" xfId="7" applyFont="1"/>
    <xf numFmtId="0" fontId="14" fillId="6" borderId="0" xfId="10" applyFont="1" applyFill="1" applyBorder="1" applyAlignment="1" applyProtection="1">
      <alignment horizontal="left" indent="2"/>
    </xf>
    <xf numFmtId="0" fontId="12" fillId="0" borderId="0" xfId="7" applyFont="1"/>
    <xf numFmtId="0" fontId="23" fillId="6" borderId="0" xfId="7" applyFont="1" applyFill="1" applyAlignment="1">
      <alignment horizontal="left" indent="5"/>
    </xf>
    <xf numFmtId="0" fontId="24" fillId="0" borderId="0" xfId="7" applyFont="1" applyBorder="1" applyAlignment="1"/>
    <xf numFmtId="0" fontId="24" fillId="0" borderId="0" xfId="7" applyFont="1" applyAlignment="1"/>
    <xf numFmtId="14" fontId="24" fillId="0" borderId="0" xfId="7" applyNumberFormat="1" applyFont="1" applyAlignment="1"/>
    <xf numFmtId="14" fontId="24" fillId="0" borderId="0" xfId="7" quotePrefix="1" applyNumberFormat="1" applyFont="1" applyAlignment="1">
      <alignment horizontal="left"/>
    </xf>
    <xf numFmtId="14" fontId="14" fillId="6" borderId="0" xfId="10" quotePrefix="1" applyNumberFormat="1" applyFont="1" applyFill="1" applyBorder="1" applyAlignment="1" applyProtection="1"/>
    <xf numFmtId="14" fontId="13" fillId="0" borderId="0" xfId="10" applyNumberFormat="1" applyAlignment="1" applyProtection="1"/>
    <xf numFmtId="0" fontId="25" fillId="0" borderId="0" xfId="10" applyFont="1" applyAlignment="1" applyProtection="1">
      <alignment horizontal="right"/>
    </xf>
    <xf numFmtId="0" fontId="7" fillId="0" borderId="0" xfId="7"/>
    <xf numFmtId="14" fontId="12" fillId="0" borderId="0" xfId="7" applyNumberFormat="1" applyFont="1" applyAlignment="1">
      <alignment horizontal="left" vertical="top" wrapText="1"/>
    </xf>
    <xf numFmtId="0" fontId="26" fillId="6" borderId="0" xfId="7" applyFont="1" applyFill="1" applyAlignment="1">
      <alignment horizontal="left" indent="3"/>
    </xf>
    <xf numFmtId="0" fontId="27" fillId="0" borderId="0" xfId="7" applyFont="1" applyAlignment="1">
      <alignment horizontal="left" indent="2"/>
    </xf>
    <xf numFmtId="14" fontId="27" fillId="0" borderId="0" xfId="7" applyNumberFormat="1" applyFont="1" applyAlignment="1">
      <alignment horizontal="left" indent="2"/>
    </xf>
    <xf numFmtId="0" fontId="28" fillId="0" borderId="0" xfId="7" applyFont="1" applyAlignment="1">
      <alignment horizontal="left" indent="2"/>
    </xf>
    <xf numFmtId="0" fontId="29" fillId="0" borderId="0" xfId="7" applyFont="1" applyAlignment="1">
      <alignment horizontal="right"/>
    </xf>
    <xf numFmtId="14" fontId="7" fillId="0" borderId="0" xfId="7" applyNumberFormat="1"/>
    <xf numFmtId="0" fontId="30" fillId="6" borderId="0" xfId="7" applyFont="1" applyFill="1" applyAlignment="1"/>
    <xf numFmtId="1" fontId="31" fillId="0" borderId="0" xfId="7" applyNumberFormat="1" applyFont="1" applyBorder="1" applyAlignment="1">
      <alignment horizontal="centerContinuous"/>
    </xf>
    <xf numFmtId="0" fontId="32" fillId="0" borderId="0" xfId="7" applyFont="1" applyAlignment="1">
      <alignment horizontal="right"/>
    </xf>
    <xf numFmtId="14" fontId="13" fillId="0" borderId="0" xfId="10" applyNumberFormat="1" applyAlignment="1" applyProtection="1">
      <alignment horizontal="left" indent="2"/>
    </xf>
    <xf numFmtId="0" fontId="13" fillId="0" borderId="0" xfId="10" applyAlignment="1" applyProtection="1">
      <alignment horizontal="left" indent="2"/>
    </xf>
    <xf numFmtId="0" fontId="13" fillId="0" borderId="0" xfId="10" applyAlignment="1" applyProtection="1"/>
    <xf numFmtId="0" fontId="33" fillId="0" borderId="0" xfId="7" applyFont="1"/>
    <xf numFmtId="1" fontId="29" fillId="0" borderId="0" xfId="7" applyNumberFormat="1" applyFont="1" applyBorder="1" applyAlignment="1">
      <alignment horizontal="right"/>
    </xf>
    <xf numFmtId="14" fontId="24" fillId="0" borderId="0" xfId="7" applyNumberFormat="1" applyFont="1"/>
    <xf numFmtId="14" fontId="14" fillId="6" borderId="0" xfId="10" quotePrefix="1" applyNumberFormat="1" applyFont="1" applyFill="1" applyBorder="1" applyAlignment="1" applyProtection="1">
      <alignment horizontal="left" indent="2"/>
    </xf>
    <xf numFmtId="14" fontId="13" fillId="6" borderId="0" xfId="10" quotePrefix="1" applyNumberFormat="1" applyFill="1" applyBorder="1" applyAlignment="1" applyProtection="1">
      <alignment horizontal="left" indent="2"/>
    </xf>
    <xf numFmtId="0" fontId="37" fillId="0" borderId="0" xfId="2" applyFont="1" applyBorder="1" applyAlignment="1">
      <alignment vertical="center" wrapText="1"/>
    </xf>
    <xf numFmtId="0" fontId="37" fillId="0" borderId="0" xfId="2" applyFont="1" applyAlignment="1">
      <alignment vertical="center" wrapText="1"/>
    </xf>
    <xf numFmtId="0" fontId="37" fillId="0" borderId="0" xfId="2" applyFont="1" applyAlignment="1">
      <alignment vertical="center"/>
    </xf>
    <xf numFmtId="0" fontId="38" fillId="0" borderId="0" xfId="4" applyFont="1" applyBorder="1" applyAlignment="1">
      <alignment vertical="center" wrapText="1"/>
      <protection locked="0"/>
    </xf>
    <xf numFmtId="0" fontId="38" fillId="0" borderId="5" xfId="2" applyFont="1" applyBorder="1" applyAlignment="1">
      <alignment vertical="center" wrapText="1"/>
    </xf>
    <xf numFmtId="0" fontId="38" fillId="2" borderId="3" xfId="1" applyFont="1" applyBorder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0" fontId="37" fillId="0" borderId="4" xfId="5" applyFont="1" applyBorder="1">
      <alignment vertical="center" wrapText="1"/>
    </xf>
    <xf numFmtId="0" fontId="37" fillId="0" borderId="0" xfId="5" applyFont="1" applyBorder="1">
      <alignment vertical="center" wrapText="1"/>
    </xf>
    <xf numFmtId="0" fontId="37" fillId="0" borderId="5" xfId="5" applyFont="1" applyBorder="1">
      <alignment vertical="center" wrapText="1"/>
    </xf>
    <xf numFmtId="0" fontId="38" fillId="0" borderId="0" xfId="2" applyFont="1" applyBorder="1" applyAlignment="1">
      <alignment horizontal="center" vertical="center" wrapText="1"/>
    </xf>
    <xf numFmtId="0" fontId="38" fillId="0" borderId="4" xfId="2" applyFont="1" applyBorder="1" applyAlignment="1">
      <alignment vertical="center" wrapText="1"/>
    </xf>
    <xf numFmtId="0" fontId="39" fillId="0" borderId="0" xfId="2" applyFont="1" applyBorder="1" applyAlignment="1">
      <alignment vertical="center" wrapText="1"/>
    </xf>
    <xf numFmtId="0" fontId="40" fillId="0" borderId="0" xfId="2" applyFont="1" applyBorder="1" applyAlignment="1">
      <alignment vertical="center" wrapText="1"/>
    </xf>
    <xf numFmtId="0" fontId="37" fillId="0" borderId="0" xfId="2" applyFont="1" applyBorder="1" applyAlignment="1">
      <alignment vertical="center"/>
    </xf>
    <xf numFmtId="0" fontId="37" fillId="0" borderId="5" xfId="2" applyFont="1" applyBorder="1" applyAlignment="1">
      <alignment vertical="center"/>
    </xf>
    <xf numFmtId="0" fontId="41" fillId="0" borderId="0" xfId="2" applyFont="1" applyAlignment="1">
      <alignment vertical="center" wrapText="1"/>
    </xf>
    <xf numFmtId="0" fontId="41" fillId="0" borderId="0" xfId="2" applyFont="1" applyAlignment="1">
      <alignment vertical="center"/>
    </xf>
    <xf numFmtId="9" fontId="34" fillId="8" borderId="9" xfId="13" applyFont="1" applyFill="1" applyBorder="1" applyAlignment="1">
      <alignment horizontal="right" vertical="center" indent="1"/>
    </xf>
    <xf numFmtId="9" fontId="35" fillId="8" borderId="11" xfId="13" applyFont="1" applyFill="1" applyBorder="1" applyAlignment="1">
      <alignment horizontal="right" vertical="center" indent="1"/>
    </xf>
    <xf numFmtId="9" fontId="35" fillId="8" borderId="12" xfId="13" applyFont="1" applyFill="1" applyBorder="1" applyAlignment="1">
      <alignment horizontal="right" vertical="center" indent="1"/>
    </xf>
    <xf numFmtId="0" fontId="45" fillId="0" borderId="0" xfId="2" applyFont="1" applyBorder="1" applyAlignment="1">
      <alignment horizontal="center" vertical="center" wrapText="1"/>
    </xf>
    <xf numFmtId="0" fontId="1" fillId="0" borderId="17" xfId="8" applyBorder="1"/>
    <xf numFmtId="0" fontId="8" fillId="0" borderId="18" xfId="7" applyFont="1" applyBorder="1"/>
    <xf numFmtId="0" fontId="8" fillId="0" borderId="19" xfId="7" applyFont="1" applyBorder="1"/>
    <xf numFmtId="14" fontId="8" fillId="0" borderId="0" xfId="7" applyNumberFormat="1" applyFont="1" applyBorder="1"/>
    <xf numFmtId="14" fontId="8" fillId="0" borderId="0" xfId="7" applyNumberFormat="1" applyFont="1" applyBorder="1" applyAlignment="1"/>
    <xf numFmtId="0" fontId="19" fillId="0" borderId="19" xfId="7" applyFont="1" applyBorder="1" applyAlignment="1"/>
    <xf numFmtId="14" fontId="19" fillId="0" borderId="0" xfId="7" applyNumberFormat="1" applyFont="1" applyBorder="1" applyAlignment="1"/>
    <xf numFmtId="0" fontId="15" fillId="0" borderId="19" xfId="7" applyFont="1" applyBorder="1" applyAlignment="1"/>
    <xf numFmtId="14" fontId="22" fillId="0" borderId="0" xfId="7" applyNumberFormat="1" applyFont="1" applyBorder="1" applyAlignment="1">
      <alignment horizontal="left"/>
    </xf>
    <xf numFmtId="3" fontId="37" fillId="0" borderId="0" xfId="2" applyNumberFormat="1" applyFont="1" applyAlignment="1">
      <alignment vertical="center" wrapText="1"/>
    </xf>
    <xf numFmtId="0" fontId="42" fillId="0" borderId="0" xfId="4" applyFont="1" applyBorder="1" applyAlignment="1">
      <alignment horizontal="center" vertical="center" wrapText="1"/>
      <protection locked="0"/>
    </xf>
    <xf numFmtId="0" fontId="46" fillId="0" borderId="0" xfId="2" applyFont="1" applyAlignment="1">
      <alignment vertical="center" wrapText="1"/>
    </xf>
    <xf numFmtId="0" fontId="46" fillId="0" borderId="0" xfId="2" applyFont="1" applyAlignment="1">
      <alignment vertical="center"/>
    </xf>
    <xf numFmtId="0" fontId="36" fillId="0" borderId="0" xfId="0" applyFont="1"/>
    <xf numFmtId="0" fontId="0" fillId="0" borderId="7" xfId="0" applyBorder="1" applyAlignment="1">
      <alignment horizontal="left"/>
    </xf>
    <xf numFmtId="0" fontId="23" fillId="6" borderId="8" xfId="7" applyFont="1" applyFill="1" applyBorder="1" applyAlignment="1">
      <alignment horizontal="left" indent="5"/>
    </xf>
    <xf numFmtId="0" fontId="9" fillId="0" borderId="0" xfId="14"/>
    <xf numFmtId="0" fontId="47" fillId="0" borderId="0" xfId="14" applyFont="1" applyFill="1" applyBorder="1" applyAlignment="1">
      <alignment vertical="center"/>
    </xf>
    <xf numFmtId="0" fontId="30" fillId="0" borderId="0" xfId="14" applyFont="1" applyFill="1" applyAlignment="1">
      <alignment vertical="center"/>
    </xf>
    <xf numFmtId="0" fontId="30" fillId="0" borderId="0" xfId="14" applyFont="1" applyAlignment="1">
      <alignment vertical="center"/>
    </xf>
    <xf numFmtId="0" fontId="30" fillId="0" borderId="0" xfId="14" applyFont="1"/>
    <xf numFmtId="0" fontId="48" fillId="0" borderId="0" xfId="14" applyFont="1" applyBorder="1" applyAlignment="1">
      <alignment vertical="center"/>
    </xf>
    <xf numFmtId="0" fontId="49" fillId="0" borderId="0" xfId="14" applyFont="1" applyBorder="1" applyAlignment="1">
      <alignment vertical="center"/>
    </xf>
    <xf numFmtId="0" fontId="49" fillId="0" borderId="0" xfId="14" applyFont="1" applyBorder="1" applyAlignment="1">
      <alignment horizontal="right" vertical="center"/>
    </xf>
    <xf numFmtId="3" fontId="50" fillId="0" borderId="0" xfId="14" applyNumberFormat="1" applyFont="1" applyFill="1" applyBorder="1" applyAlignment="1">
      <alignment horizontal="right" vertical="center" wrapText="1"/>
    </xf>
    <xf numFmtId="3" fontId="50" fillId="0" borderId="0" xfId="14" applyNumberFormat="1" applyFont="1" applyFill="1" applyBorder="1" applyAlignment="1">
      <alignment vertical="center" wrapText="1"/>
    </xf>
    <xf numFmtId="0" fontId="30" fillId="0" borderId="0" xfId="14" applyFont="1" applyBorder="1"/>
    <xf numFmtId="0" fontId="48" fillId="0" borderId="0" xfId="14" applyFont="1" applyFill="1" applyBorder="1" applyAlignment="1">
      <alignment horizontal="left" vertical="center" indent="1"/>
    </xf>
    <xf numFmtId="3" fontId="30" fillId="0" borderId="0" xfId="14" applyNumberFormat="1" applyFont="1" applyAlignment="1">
      <alignment vertical="center"/>
    </xf>
    <xf numFmtId="3" fontId="50" fillId="0" borderId="0" xfId="14" applyNumberFormat="1" applyFont="1" applyBorder="1" applyAlignment="1">
      <alignment vertical="center"/>
    </xf>
    <xf numFmtId="0" fontId="49" fillId="0" borderId="0" xfId="14" applyFont="1" applyFill="1" applyBorder="1" applyAlignment="1">
      <alignment vertical="center" wrapText="1"/>
    </xf>
    <xf numFmtId="0" fontId="30" fillId="0" borderId="0" xfId="14" applyFont="1" applyBorder="1" applyAlignment="1">
      <alignment vertical="center"/>
    </xf>
    <xf numFmtId="0" fontId="49" fillId="0" borderId="0" xfId="14" applyFont="1" applyFill="1" applyBorder="1" applyAlignment="1">
      <alignment vertical="center"/>
    </xf>
    <xf numFmtId="0" fontId="36" fillId="0" borderId="0" xfId="14" applyFont="1"/>
    <xf numFmtId="0" fontId="36" fillId="0" borderId="0" xfId="14" applyFont="1" applyAlignment="1">
      <alignment vertical="center"/>
    </xf>
    <xf numFmtId="0" fontId="25" fillId="0" borderId="0" xfId="14" applyFont="1" applyBorder="1" applyAlignment="1">
      <alignment horizontal="left" vertical="center"/>
    </xf>
    <xf numFmtId="3" fontId="49" fillId="0" borderId="0" xfId="14" applyNumberFormat="1" applyFont="1" applyFill="1" applyBorder="1" applyAlignment="1">
      <alignment vertical="center" wrapText="1"/>
    </xf>
    <xf numFmtId="3" fontId="30" fillId="0" borderId="0" xfId="14" applyNumberFormat="1" applyFont="1" applyBorder="1" applyAlignment="1">
      <alignment vertical="center" wrapText="1"/>
    </xf>
    <xf numFmtId="3" fontId="49" fillId="0" borderId="0" xfId="14" applyNumberFormat="1" applyFont="1" applyFill="1" applyBorder="1" applyAlignment="1">
      <alignment horizontal="right" vertical="center" wrapText="1"/>
    </xf>
    <xf numFmtId="0" fontId="49" fillId="0" borderId="0" xfId="14" quotePrefix="1" applyFont="1" applyFill="1" applyBorder="1" applyAlignment="1">
      <alignment horizontal="center" vertical="center" wrapText="1"/>
    </xf>
    <xf numFmtId="9" fontId="34" fillId="8" borderId="25" xfId="13" applyFont="1" applyFill="1" applyBorder="1" applyAlignment="1">
      <alignment horizontal="right" vertical="center" indent="1"/>
    </xf>
    <xf numFmtId="9" fontId="34" fillId="8" borderId="24" xfId="13" applyFont="1" applyFill="1" applyBorder="1" applyAlignment="1">
      <alignment horizontal="right" vertical="center" indent="1"/>
    </xf>
    <xf numFmtId="0" fontId="60" fillId="9" borderId="28" xfId="14" applyFont="1" applyFill="1" applyBorder="1" applyAlignment="1">
      <alignment horizontal="center" vertical="center" wrapText="1"/>
    </xf>
    <xf numFmtId="0" fontId="60" fillId="9" borderId="28" xfId="14" quotePrefix="1" applyFont="1" applyFill="1" applyBorder="1" applyAlignment="1">
      <alignment horizontal="center" vertical="center" wrapText="1"/>
    </xf>
    <xf numFmtId="0" fontId="60" fillId="9" borderId="29" xfId="14" quotePrefix="1" applyFont="1" applyFill="1" applyBorder="1" applyAlignment="1">
      <alignment horizontal="center" vertical="center" wrapText="1"/>
    </xf>
    <xf numFmtId="0" fontId="60" fillId="9" borderId="28" xfId="14" quotePrefix="1" applyFont="1" applyFill="1" applyBorder="1" applyAlignment="1">
      <alignment horizontal="center" vertical="center"/>
    </xf>
    <xf numFmtId="0" fontId="60" fillId="9" borderId="28" xfId="14" applyFont="1" applyFill="1" applyBorder="1" applyAlignment="1">
      <alignment horizontal="center" vertical="center"/>
    </xf>
    <xf numFmtId="0" fontId="60" fillId="9" borderId="29" xfId="14" quotePrefix="1" applyFont="1" applyFill="1" applyBorder="1" applyAlignment="1">
      <alignment horizontal="center" vertical="center"/>
    </xf>
    <xf numFmtId="0" fontId="25" fillId="0" borderId="0" xfId="14" applyFont="1" applyBorder="1" applyAlignment="1">
      <alignment vertical="center" wrapText="1"/>
    </xf>
    <xf numFmtId="0" fontId="25" fillId="0" borderId="0" xfId="14" applyFont="1" applyAlignment="1">
      <alignment vertical="center"/>
    </xf>
    <xf numFmtId="0" fontId="25" fillId="0" borderId="0" xfId="14" applyFont="1" applyAlignment="1">
      <alignment vertical="center" wrapText="1"/>
    </xf>
    <xf numFmtId="0" fontId="25" fillId="0" borderId="0" xfId="14" quotePrefix="1" applyFont="1" applyAlignment="1">
      <alignment vertical="center" wrapText="1"/>
    </xf>
    <xf numFmtId="0" fontId="25" fillId="0" borderId="0" xfId="14" quotePrefix="1" applyFont="1" applyAlignment="1">
      <alignment vertical="center"/>
    </xf>
    <xf numFmtId="0" fontId="25" fillId="0" borderId="22" xfId="14" applyFont="1" applyBorder="1" applyAlignment="1">
      <alignment vertical="center" wrapText="1"/>
    </xf>
    <xf numFmtId="3" fontId="25" fillId="0" borderId="23" xfId="14" applyNumberFormat="1" applyFont="1" applyBorder="1" applyAlignment="1">
      <alignment vertical="center"/>
    </xf>
    <xf numFmtId="3" fontId="25" fillId="0" borderId="0" xfId="14" applyNumberFormat="1" applyFont="1" applyBorder="1" applyAlignment="1">
      <alignment vertical="center"/>
    </xf>
    <xf numFmtId="0" fontId="61" fillId="0" borderId="0" xfId="14" applyFont="1" applyFill="1" applyBorder="1" applyAlignment="1">
      <alignment horizontal="center" vertical="center" wrapText="1"/>
    </xf>
    <xf numFmtId="9" fontId="34" fillId="8" borderId="11" xfId="13" applyFont="1" applyFill="1" applyBorder="1" applyAlignment="1">
      <alignment horizontal="right" vertical="center" indent="1"/>
    </xf>
    <xf numFmtId="9" fontId="34" fillId="8" borderId="30" xfId="13" applyFont="1" applyFill="1" applyBorder="1" applyAlignment="1">
      <alignment horizontal="right" vertical="center" indent="1"/>
    </xf>
    <xf numFmtId="9" fontId="34" fillId="8" borderId="31" xfId="13" applyFont="1" applyFill="1" applyBorder="1" applyAlignment="1">
      <alignment horizontal="right" vertical="center" indent="1"/>
    </xf>
    <xf numFmtId="0" fontId="72" fillId="0" borderId="0" xfId="2" applyFont="1" applyAlignment="1">
      <alignment vertical="top" wrapText="1"/>
    </xf>
    <xf numFmtId="0" fontId="69" fillId="0" borderId="0" xfId="2" applyFont="1" applyAlignment="1">
      <alignment vertical="center" wrapText="1"/>
    </xf>
    <xf numFmtId="0" fontId="74" fillId="0" borderId="0" xfId="2" quotePrefix="1" applyFont="1" applyAlignment="1">
      <alignment vertical="center" wrapText="1"/>
    </xf>
    <xf numFmtId="0" fontId="76" fillId="0" borderId="0" xfId="2" applyFont="1" applyBorder="1" applyAlignment="1">
      <alignment vertical="center" wrapText="1"/>
    </xf>
    <xf numFmtId="0" fontId="77" fillId="0" borderId="0" xfId="4" applyFont="1" applyBorder="1" applyAlignment="1">
      <alignment horizontal="center" vertical="center" wrapText="1"/>
      <protection locked="0"/>
    </xf>
    <xf numFmtId="0" fontId="51" fillId="0" borderId="0" xfId="14" applyFont="1" applyFill="1" applyBorder="1" applyAlignment="1">
      <alignment horizontal="right" vertical="center" indent="1"/>
    </xf>
    <xf numFmtId="0" fontId="68" fillId="0" borderId="34" xfId="5" applyFont="1" applyBorder="1" applyAlignment="1">
      <alignment horizontal="left" vertical="center" wrapText="1" indent="1"/>
    </xf>
    <xf numFmtId="3" fontId="69" fillId="0" borderId="34" xfId="2" applyNumberFormat="1" applyFont="1" applyBorder="1" applyAlignment="1">
      <alignment horizontal="right" vertical="center" wrapText="1"/>
    </xf>
    <xf numFmtId="0" fontId="69" fillId="0" borderId="34" xfId="2" applyFont="1" applyBorder="1" applyAlignment="1">
      <alignment horizontal="left" vertical="center" indent="2"/>
    </xf>
    <xf numFmtId="3" fontId="70" fillId="0" borderId="34" xfId="2" applyNumberFormat="1" applyFont="1" applyBorder="1" applyAlignment="1">
      <alignment horizontal="right" vertical="center" wrapText="1"/>
    </xf>
    <xf numFmtId="3" fontId="69" fillId="0" borderId="34" xfId="2" applyNumberFormat="1" applyFont="1" applyBorder="1" applyAlignment="1">
      <alignment horizontal="right" vertical="center"/>
    </xf>
    <xf numFmtId="0" fontId="68" fillId="0" borderId="34" xfId="2" applyFont="1" applyBorder="1" applyAlignment="1">
      <alignment horizontal="left" vertical="center" indent="1"/>
    </xf>
    <xf numFmtId="0" fontId="68" fillId="0" borderId="35" xfId="2" applyFont="1" applyBorder="1" applyAlignment="1">
      <alignment horizontal="left" vertical="center" indent="1"/>
    </xf>
    <xf numFmtId="3" fontId="69" fillId="0" borderId="35" xfId="2" applyNumberFormat="1" applyFont="1" applyBorder="1" applyAlignment="1">
      <alignment horizontal="right" vertical="center" wrapText="1"/>
    </xf>
    <xf numFmtId="3" fontId="69" fillId="0" borderId="35" xfId="2" applyNumberFormat="1" applyFont="1" applyBorder="1" applyAlignment="1">
      <alignment horizontal="right" vertical="center"/>
    </xf>
    <xf numFmtId="0" fontId="68" fillId="0" borderId="34" xfId="2" applyFont="1" applyBorder="1" applyAlignment="1">
      <alignment horizontal="left" vertical="center" wrapText="1" indent="2"/>
    </xf>
    <xf numFmtId="3" fontId="75" fillId="0" borderId="34" xfId="2" applyNumberFormat="1" applyFont="1" applyBorder="1" applyAlignment="1">
      <alignment vertical="center" wrapText="1"/>
    </xf>
    <xf numFmtId="0" fontId="69" fillId="0" borderId="34" xfId="2" applyFont="1" applyBorder="1" applyAlignment="1">
      <alignment horizontal="left" vertical="center" wrapText="1" indent="3"/>
    </xf>
    <xf numFmtId="3" fontId="69" fillId="0" borderId="34" xfId="2" applyNumberFormat="1" applyFont="1" applyBorder="1" applyAlignment="1">
      <alignment vertical="center" wrapText="1"/>
    </xf>
    <xf numFmtId="0" fontId="69" fillId="0" borderId="34" xfId="2" applyFont="1" applyBorder="1" applyAlignment="1">
      <alignment horizontal="left" vertical="center" wrapText="1" indent="4"/>
    </xf>
    <xf numFmtId="3" fontId="70" fillId="0" borderId="34" xfId="2" applyNumberFormat="1" applyFont="1" applyBorder="1" applyAlignment="1">
      <alignment vertical="center" wrapText="1"/>
    </xf>
    <xf numFmtId="0" fontId="69" fillId="0" borderId="34" xfId="2" applyFont="1" applyBorder="1" applyAlignment="1">
      <alignment horizontal="left" vertical="center" wrapText="1" indent="5"/>
    </xf>
    <xf numFmtId="0" fontId="69" fillId="0" borderId="35" xfId="2" applyFont="1" applyBorder="1" applyAlignment="1">
      <alignment horizontal="left" vertical="center" wrapText="1" indent="4"/>
    </xf>
    <xf numFmtId="3" fontId="70" fillId="0" borderId="35" xfId="2" applyNumberFormat="1" applyFont="1" applyBorder="1" applyAlignment="1">
      <alignment vertical="center" wrapText="1"/>
    </xf>
    <xf numFmtId="0" fontId="69" fillId="0" borderId="34" xfId="5" applyFont="1" applyBorder="1" applyAlignment="1">
      <alignment horizontal="left" vertical="center" wrapText="1" indent="1"/>
    </xf>
    <xf numFmtId="3" fontId="69" fillId="0" borderId="34" xfId="5" applyNumberFormat="1" applyFont="1" applyBorder="1" applyAlignment="1">
      <alignment horizontal="right" vertical="center" wrapText="1" indent="1"/>
    </xf>
    <xf numFmtId="3" fontId="69" fillId="0" borderId="34" xfId="2" applyNumberFormat="1" applyFont="1" applyBorder="1" applyAlignment="1">
      <alignment horizontal="right" vertical="center" wrapText="1" indent="1"/>
    </xf>
    <xf numFmtId="0" fontId="69" fillId="0" borderId="35" xfId="5" applyFont="1" applyBorder="1" applyAlignment="1">
      <alignment horizontal="left" vertical="center" wrapText="1" indent="1"/>
    </xf>
    <xf numFmtId="3" fontId="69" fillId="0" borderId="35" xfId="5" applyNumberFormat="1" applyFont="1" applyBorder="1" applyAlignment="1">
      <alignment horizontal="right" vertical="center" wrapText="1" indent="1"/>
    </xf>
    <xf numFmtId="3" fontId="69" fillId="0" borderId="35" xfId="2" applyNumberFormat="1" applyFont="1" applyBorder="1" applyAlignment="1">
      <alignment horizontal="right" vertical="center" wrapText="1" indent="1"/>
    </xf>
    <xf numFmtId="0" fontId="60" fillId="9" borderId="37" xfId="14" applyFont="1" applyFill="1" applyBorder="1" applyAlignment="1">
      <alignment horizontal="center" vertical="center" wrapText="1"/>
    </xf>
    <xf numFmtId="0" fontId="60" fillId="9" borderId="37" xfId="14" quotePrefix="1" applyFont="1" applyFill="1" applyBorder="1" applyAlignment="1">
      <alignment horizontal="center" vertical="center" wrapText="1"/>
    </xf>
    <xf numFmtId="0" fontId="60" fillId="9" borderId="38" xfId="14" quotePrefix="1" applyFont="1" applyFill="1" applyBorder="1" applyAlignment="1">
      <alignment horizontal="center" vertical="center" wrapText="1"/>
    </xf>
    <xf numFmtId="3" fontId="50" fillId="0" borderId="33" xfId="14" applyNumberFormat="1" applyFont="1" applyBorder="1" applyAlignment="1">
      <alignment horizontal="right" vertical="center" wrapText="1"/>
    </xf>
    <xf numFmtId="3" fontId="50" fillId="0" borderId="33" xfId="14" applyNumberFormat="1" applyFont="1" applyFill="1" applyBorder="1" applyAlignment="1">
      <alignment horizontal="right" vertical="center" wrapText="1"/>
    </xf>
    <xf numFmtId="3" fontId="50" fillId="0" borderId="33" xfId="14" applyNumberFormat="1" applyFont="1" applyFill="1" applyBorder="1" applyAlignment="1">
      <alignment vertical="center" wrapText="1"/>
    </xf>
    <xf numFmtId="3" fontId="50" fillId="0" borderId="33" xfId="14" applyNumberFormat="1" applyFont="1" applyBorder="1"/>
    <xf numFmtId="3" fontId="50" fillId="0" borderId="33" xfId="14" applyNumberFormat="1" applyFont="1" applyBorder="1" applyAlignment="1">
      <alignment vertical="center"/>
    </xf>
    <xf numFmtId="3" fontId="50" fillId="0" borderId="34" xfId="14" applyNumberFormat="1" applyFont="1" applyFill="1" applyBorder="1" applyAlignment="1">
      <alignment horizontal="right" vertical="center" wrapText="1"/>
    </xf>
    <xf numFmtId="3" fontId="50" fillId="0" borderId="34" xfId="14" applyNumberFormat="1" applyFont="1" applyBorder="1" applyAlignment="1">
      <alignment vertical="center" wrapText="1"/>
    </xf>
    <xf numFmtId="3" fontId="50" fillId="0" borderId="34" xfId="14" applyNumberFormat="1" applyFont="1" applyBorder="1"/>
    <xf numFmtId="3" fontId="50" fillId="0" borderId="34" xfId="15" applyNumberFormat="1" applyFont="1" applyFill="1" applyBorder="1" applyAlignment="1"/>
    <xf numFmtId="3" fontId="50" fillId="0" borderId="34" xfId="14" quotePrefix="1" applyNumberFormat="1" applyFont="1" applyFill="1" applyBorder="1" applyAlignment="1">
      <alignment horizontal="right" vertical="center" wrapText="1"/>
    </xf>
    <xf numFmtId="3" fontId="50" fillId="0" borderId="34" xfId="14" applyNumberFormat="1" applyFont="1" applyFill="1" applyBorder="1" applyAlignment="1">
      <alignment vertical="center" wrapText="1"/>
    </xf>
    <xf numFmtId="0" fontId="53" fillId="0" borderId="35" xfId="14" applyFont="1" applyFill="1" applyBorder="1" applyAlignment="1">
      <alignment horizontal="right" vertical="center" wrapText="1"/>
    </xf>
    <xf numFmtId="3" fontId="50" fillId="0" borderId="35" xfId="14" applyNumberFormat="1" applyFont="1" applyFill="1" applyBorder="1" applyAlignment="1">
      <alignment vertical="center" wrapText="1"/>
    </xf>
    <xf numFmtId="3" fontId="50" fillId="0" borderId="35" xfId="14" quotePrefix="1" applyNumberFormat="1" applyFont="1" applyFill="1" applyBorder="1" applyAlignment="1">
      <alignment horizontal="right" vertical="center" wrapText="1"/>
    </xf>
    <xf numFmtId="0" fontId="60" fillId="9" borderId="40" xfId="14" quotePrefix="1" applyFont="1" applyFill="1" applyBorder="1" applyAlignment="1">
      <alignment horizontal="center" vertical="center" wrapText="1"/>
    </xf>
    <xf numFmtId="3" fontId="50" fillId="0" borderId="41" xfId="14" applyNumberFormat="1" applyFont="1" applyBorder="1" applyAlignment="1">
      <alignment vertical="center"/>
    </xf>
    <xf numFmtId="3" fontId="50" fillId="0" borderId="42" xfId="14" applyNumberFormat="1" applyFont="1" applyBorder="1" applyAlignment="1">
      <alignment vertical="center"/>
    </xf>
    <xf numFmtId="3" fontId="50" fillId="0" borderId="43" xfId="14" applyNumberFormat="1" applyFont="1" applyBorder="1" applyAlignment="1">
      <alignment vertical="center"/>
    </xf>
    <xf numFmtId="0" fontId="60" fillId="9" borderId="45" xfId="14" quotePrefix="1" applyFont="1" applyFill="1" applyBorder="1" applyAlignment="1">
      <alignment horizontal="center" vertical="center"/>
    </xf>
    <xf numFmtId="3" fontId="51" fillId="0" borderId="46" xfId="14" applyNumberFormat="1" applyFont="1" applyFill="1" applyBorder="1" applyAlignment="1">
      <alignment vertical="center" wrapText="1"/>
    </xf>
    <xf numFmtId="3" fontId="50" fillId="0" borderId="47" xfId="14" applyNumberFormat="1" applyFont="1" applyFill="1" applyBorder="1" applyAlignment="1">
      <alignment horizontal="right" vertical="center" wrapText="1"/>
    </xf>
    <xf numFmtId="3" fontId="50" fillId="0" borderId="48" xfId="14" applyNumberFormat="1" applyFont="1" applyFill="1" applyBorder="1" applyAlignment="1">
      <alignment horizontal="right" vertical="center" wrapText="1"/>
    </xf>
    <xf numFmtId="0" fontId="53" fillId="0" borderId="50" xfId="14" applyFont="1" applyBorder="1" applyAlignment="1">
      <alignment horizontal="right" vertical="center"/>
    </xf>
    <xf numFmtId="0" fontId="53" fillId="0" borderId="49" xfId="14" applyFont="1" applyBorder="1" applyAlignment="1">
      <alignment horizontal="right" vertical="center"/>
    </xf>
    <xf numFmtId="3" fontId="50" fillId="0" borderId="49" xfId="14" applyNumberFormat="1" applyFont="1" applyBorder="1" applyAlignment="1">
      <alignment vertical="center"/>
    </xf>
    <xf numFmtId="0" fontId="50" fillId="0" borderId="49" xfId="14" applyFont="1" applyFill="1" applyBorder="1" applyAlignment="1">
      <alignment vertical="center"/>
    </xf>
    <xf numFmtId="0" fontId="50" fillId="0" borderId="49" xfId="14" applyFont="1" applyFill="1" applyBorder="1" applyAlignment="1">
      <alignment vertical="center" wrapText="1"/>
    </xf>
    <xf numFmtId="3" fontId="50" fillId="0" borderId="49" xfId="14" applyNumberFormat="1" applyFont="1" applyFill="1" applyBorder="1" applyAlignment="1">
      <alignment horizontal="right" vertical="center" wrapText="1"/>
    </xf>
    <xf numFmtId="3" fontId="50" fillId="0" borderId="51" xfId="14" applyNumberFormat="1" applyFont="1" applyFill="1" applyBorder="1" applyAlignment="1">
      <alignment horizontal="right" vertical="center" wrapText="1"/>
    </xf>
    <xf numFmtId="0" fontId="50" fillId="0" borderId="49" xfId="14" applyFont="1" applyBorder="1" applyAlignment="1">
      <alignment vertical="center"/>
    </xf>
    <xf numFmtId="3" fontId="50" fillId="0" borderId="52" xfId="14" applyNumberFormat="1" applyFont="1" applyBorder="1" applyAlignment="1">
      <alignment vertical="center"/>
    </xf>
    <xf numFmtId="0" fontId="53" fillId="0" borderId="54" xfId="14" applyFont="1" applyBorder="1" applyAlignment="1">
      <alignment horizontal="right" vertical="center"/>
    </xf>
    <xf numFmtId="0" fontId="53" fillId="0" borderId="53" xfId="14" applyFont="1" applyBorder="1" applyAlignment="1">
      <alignment horizontal="right" vertical="center"/>
    </xf>
    <xf numFmtId="3" fontId="50" fillId="0" borderId="53" xfId="14" applyNumberFormat="1" applyFont="1" applyFill="1" applyBorder="1" applyAlignment="1">
      <alignment horizontal="right" vertical="center"/>
    </xf>
    <xf numFmtId="0" fontId="50" fillId="0" borderId="53" xfId="14" applyFont="1" applyFill="1" applyBorder="1" applyAlignment="1">
      <alignment vertical="center"/>
    </xf>
    <xf numFmtId="0" fontId="50" fillId="0" borderId="53" xfId="14" applyFont="1" applyFill="1" applyBorder="1" applyAlignment="1">
      <alignment vertical="center" wrapText="1"/>
    </xf>
    <xf numFmtId="3" fontId="50" fillId="0" borderId="53" xfId="14" applyNumberFormat="1" applyFont="1" applyFill="1" applyBorder="1" applyAlignment="1">
      <alignment horizontal="right" vertical="center" wrapText="1"/>
    </xf>
    <xf numFmtId="3" fontId="50" fillId="0" borderId="55" xfId="14" applyNumberFormat="1" applyFont="1" applyFill="1" applyBorder="1" applyAlignment="1">
      <alignment horizontal="right" vertical="center" wrapText="1"/>
    </xf>
    <xf numFmtId="0" fontId="50" fillId="0" borderId="53" xfId="14" applyFont="1" applyBorder="1" applyAlignment="1">
      <alignment vertical="center"/>
    </xf>
    <xf numFmtId="3" fontId="50" fillId="0" borderId="53" xfId="14" applyNumberFormat="1" applyFont="1" applyBorder="1" applyAlignment="1">
      <alignment vertical="center"/>
    </xf>
    <xf numFmtId="3" fontId="50" fillId="0" borderId="56" xfId="14" applyNumberFormat="1" applyFont="1" applyBorder="1" applyAlignment="1">
      <alignment vertical="center"/>
    </xf>
    <xf numFmtId="3" fontId="50" fillId="0" borderId="50" xfId="14" applyNumberFormat="1" applyFont="1" applyFill="1" applyBorder="1" applyAlignment="1">
      <alignment horizontal="right" vertical="center" wrapText="1"/>
    </xf>
    <xf numFmtId="3" fontId="50" fillId="0" borderId="49" xfId="14" applyNumberFormat="1" applyFont="1" applyBorder="1" applyAlignment="1">
      <alignment vertical="center" wrapText="1"/>
    </xf>
    <xf numFmtId="3" fontId="50" fillId="0" borderId="52" xfId="14" applyNumberFormat="1" applyFont="1" applyFill="1" applyBorder="1" applyAlignment="1">
      <alignment horizontal="right" vertical="center" wrapText="1"/>
    </xf>
    <xf numFmtId="3" fontId="50" fillId="0" borderId="54" xfId="14" applyNumberFormat="1" applyFont="1" applyFill="1" applyBorder="1" applyAlignment="1">
      <alignment horizontal="right" vertical="center" wrapText="1"/>
    </xf>
    <xf numFmtId="3" fontId="50" fillId="0" borderId="53" xfId="14" applyNumberFormat="1" applyFont="1" applyBorder="1" applyAlignment="1">
      <alignment vertical="center" wrapText="1"/>
    </xf>
    <xf numFmtId="3" fontId="50" fillId="0" borderId="56" xfId="14" applyNumberFormat="1" applyFont="1" applyFill="1" applyBorder="1" applyAlignment="1">
      <alignment horizontal="right" vertical="center" wrapText="1"/>
    </xf>
    <xf numFmtId="3" fontId="50" fillId="0" borderId="53" xfId="14" quotePrefix="1" applyNumberFormat="1" applyFont="1" applyFill="1" applyBorder="1" applyAlignment="1">
      <alignment horizontal="right" vertical="center" wrapText="1"/>
    </xf>
    <xf numFmtId="3" fontId="50" fillId="0" borderId="53" xfId="14" applyNumberFormat="1" applyFont="1" applyFill="1" applyBorder="1" applyAlignment="1">
      <alignment vertical="center" wrapText="1"/>
    </xf>
    <xf numFmtId="0" fontId="57" fillId="0" borderId="49" xfId="14" applyFont="1" applyBorder="1" applyAlignment="1">
      <alignment horizontal="right" vertical="center"/>
    </xf>
    <xf numFmtId="0" fontId="57" fillId="0" borderId="53" xfId="14" applyFont="1" applyBorder="1" applyAlignment="1">
      <alignment horizontal="right" vertical="center"/>
    </xf>
    <xf numFmtId="0" fontId="80" fillId="0" borderId="0" xfId="14" applyFont="1" applyBorder="1" applyAlignment="1">
      <alignment horizontal="center" vertical="center" wrapText="1"/>
    </xf>
    <xf numFmtId="3" fontId="50" fillId="0" borderId="58" xfId="14" applyNumberFormat="1" applyFont="1" applyFill="1" applyBorder="1" applyAlignment="1">
      <alignment horizontal="right" vertical="center" wrapText="1"/>
    </xf>
    <xf numFmtId="3" fontId="50" fillId="0" borderId="57" xfId="14" applyNumberFormat="1" applyFont="1" applyFill="1" applyBorder="1" applyAlignment="1">
      <alignment horizontal="right" vertical="center" wrapText="1"/>
    </xf>
    <xf numFmtId="3" fontId="50" fillId="0" borderId="59" xfId="14" applyNumberFormat="1" applyFont="1" applyFill="1" applyBorder="1" applyAlignment="1">
      <alignment horizontal="right" vertical="center" wrapText="1"/>
    </xf>
    <xf numFmtId="3" fontId="50" fillId="0" borderId="57" xfId="14" applyNumberFormat="1" applyFont="1" applyBorder="1" applyAlignment="1">
      <alignment vertical="center" wrapText="1"/>
    </xf>
    <xf numFmtId="3" fontId="50" fillId="0" borderId="60" xfId="14" applyNumberFormat="1" applyFont="1" applyFill="1" applyBorder="1" applyAlignment="1">
      <alignment horizontal="right" vertical="center" wrapText="1"/>
    </xf>
    <xf numFmtId="0" fontId="51" fillId="0" borderId="25" xfId="14" applyFont="1" applyFill="1" applyBorder="1" applyAlignment="1">
      <alignment horizontal="right" vertical="center" indent="1"/>
    </xf>
    <xf numFmtId="3" fontId="56" fillId="0" borderId="29" xfId="14" applyNumberFormat="1" applyFont="1" applyBorder="1" applyAlignment="1">
      <alignment horizontal="right" vertical="center" wrapText="1"/>
    </xf>
    <xf numFmtId="3" fontId="56" fillId="0" borderId="25" xfId="14" applyNumberFormat="1" applyFont="1" applyBorder="1" applyAlignment="1">
      <alignment horizontal="right" vertical="center" wrapText="1"/>
    </xf>
    <xf numFmtId="3" fontId="56" fillId="0" borderId="25" xfId="14" applyNumberFormat="1" applyFont="1" applyFill="1" applyBorder="1" applyAlignment="1">
      <alignment horizontal="right" vertical="center" wrapText="1"/>
    </xf>
    <xf numFmtId="3" fontId="56" fillId="0" borderId="44" xfId="14" applyNumberFormat="1" applyFont="1" applyFill="1" applyBorder="1" applyAlignment="1">
      <alignment horizontal="right" vertical="center" wrapText="1"/>
    </xf>
    <xf numFmtId="3" fontId="56" fillId="0" borderId="39" xfId="14" applyNumberFormat="1" applyFont="1" applyFill="1" applyBorder="1" applyAlignment="1">
      <alignment horizontal="right" vertical="center" wrapText="1"/>
    </xf>
    <xf numFmtId="0" fontId="53" fillId="0" borderId="58" xfId="14" applyFont="1" applyBorder="1" applyAlignment="1">
      <alignment horizontal="right" vertical="center"/>
    </xf>
    <xf numFmtId="0" fontId="53" fillId="0" borderId="57" xfId="14" applyFont="1" applyBorder="1" applyAlignment="1">
      <alignment horizontal="right" vertical="center"/>
    </xf>
    <xf numFmtId="0" fontId="57" fillId="0" borderId="57" xfId="14" applyFont="1" applyBorder="1" applyAlignment="1">
      <alignment horizontal="right" vertical="center"/>
    </xf>
    <xf numFmtId="3" fontId="50" fillId="0" borderId="57" xfId="14" applyNumberFormat="1" applyFont="1" applyBorder="1" applyAlignment="1">
      <alignment vertical="center"/>
    </xf>
    <xf numFmtId="3" fontId="50" fillId="0" borderId="60" xfId="14" applyNumberFormat="1" applyFont="1" applyBorder="1" applyAlignment="1">
      <alignment vertical="center"/>
    </xf>
    <xf numFmtId="0" fontId="50" fillId="0" borderId="57" xfId="14" applyFont="1" applyFill="1" applyBorder="1" applyAlignment="1">
      <alignment vertical="center" wrapText="1"/>
    </xf>
    <xf numFmtId="3" fontId="53" fillId="0" borderId="29" xfId="14" applyNumberFormat="1" applyFont="1" applyBorder="1" applyAlignment="1">
      <alignment horizontal="right" vertical="center"/>
    </xf>
    <xf numFmtId="3" fontId="53" fillId="0" borderId="25" xfId="14" applyNumberFormat="1" applyFont="1" applyBorder="1" applyAlignment="1">
      <alignment horizontal="right" vertical="center"/>
    </xf>
    <xf numFmtId="3" fontId="51" fillId="0" borderId="25" xfId="14" applyNumberFormat="1" applyFont="1" applyBorder="1" applyAlignment="1">
      <alignment vertical="center"/>
    </xf>
    <xf numFmtId="3" fontId="50" fillId="0" borderId="44" xfId="14" applyNumberFormat="1" applyFont="1" applyFill="1" applyBorder="1" applyAlignment="1">
      <alignment horizontal="right" vertical="center" wrapText="1"/>
    </xf>
    <xf numFmtId="3" fontId="50" fillId="0" borderId="39" xfId="14" applyNumberFormat="1" applyFont="1" applyBorder="1" applyAlignment="1">
      <alignment vertical="center"/>
    </xf>
    <xf numFmtId="165" fontId="51" fillId="0" borderId="25" xfId="14" applyNumberFormat="1" applyFont="1" applyFill="1" applyBorder="1" applyAlignment="1">
      <alignment vertical="center" wrapText="1"/>
    </xf>
    <xf numFmtId="3" fontId="51" fillId="0" borderId="25" xfId="14" applyNumberFormat="1" applyFont="1" applyFill="1" applyBorder="1" applyAlignment="1">
      <alignment vertical="center" wrapText="1"/>
    </xf>
    <xf numFmtId="0" fontId="51" fillId="0" borderId="61" xfId="14" applyFont="1" applyFill="1" applyBorder="1" applyAlignment="1">
      <alignment horizontal="right" vertical="center" indent="1"/>
    </xf>
    <xf numFmtId="3" fontId="50" fillId="0" borderId="62" xfId="14" applyNumberFormat="1" applyFont="1" applyBorder="1" applyAlignment="1">
      <alignment vertical="center"/>
    </xf>
    <xf numFmtId="3" fontId="50" fillId="0" borderId="61" xfId="14" applyNumberFormat="1" applyFont="1" applyBorder="1" applyAlignment="1">
      <alignment vertical="center"/>
    </xf>
    <xf numFmtId="3" fontId="50" fillId="0" borderId="63" xfId="14" applyNumberFormat="1" applyFont="1" applyFill="1" applyBorder="1" applyAlignment="1">
      <alignment horizontal="right" vertical="center" wrapText="1"/>
    </xf>
    <xf numFmtId="3" fontId="50" fillId="0" borderId="64" xfId="14" applyNumberFormat="1" applyFont="1" applyFill="1" applyBorder="1" applyAlignment="1">
      <alignment vertical="center" wrapText="1"/>
    </xf>
    <xf numFmtId="0" fontId="50" fillId="0" borderId="57" xfId="14" applyFont="1" applyBorder="1" applyAlignment="1">
      <alignment vertical="center"/>
    </xf>
    <xf numFmtId="3" fontId="51" fillId="0" borderId="29" xfId="14" applyNumberFormat="1" applyFont="1" applyBorder="1" applyAlignment="1">
      <alignment vertical="center"/>
    </xf>
    <xf numFmtId="165" fontId="51" fillId="0" borderId="25" xfId="14" applyNumberFormat="1" applyFont="1" applyFill="1" applyBorder="1" applyAlignment="1">
      <alignment vertical="center"/>
    </xf>
    <xf numFmtId="3" fontId="51" fillId="0" borderId="44" xfId="14" applyNumberFormat="1" applyFont="1" applyFill="1" applyBorder="1" applyAlignment="1">
      <alignment vertical="center" wrapText="1"/>
    </xf>
    <xf numFmtId="3" fontId="51" fillId="0" borderId="25" xfId="16" applyNumberFormat="1" applyFont="1" applyFill="1" applyBorder="1" applyAlignment="1">
      <alignment horizontal="right" wrapText="1"/>
    </xf>
    <xf numFmtId="3" fontId="51" fillId="0" borderId="39" xfId="14" applyNumberFormat="1" applyFont="1" applyBorder="1" applyAlignment="1">
      <alignment vertical="center"/>
    </xf>
    <xf numFmtId="0" fontId="51" fillId="0" borderId="49" xfId="14" applyFont="1" applyFill="1" applyBorder="1" applyAlignment="1">
      <alignment horizontal="left" vertical="center" indent="2"/>
    </xf>
    <xf numFmtId="0" fontId="51" fillId="0" borderId="53" xfId="14" applyFont="1" applyFill="1" applyBorder="1" applyAlignment="1">
      <alignment horizontal="left" vertical="center" indent="2"/>
    </xf>
    <xf numFmtId="0" fontId="51" fillId="0" borderId="57" xfId="14" quotePrefix="1" applyFont="1" applyFill="1" applyBorder="1" applyAlignment="1">
      <alignment horizontal="left" vertical="center" indent="2"/>
    </xf>
    <xf numFmtId="0" fontId="80" fillId="0" borderId="0" xfId="14" applyFont="1" applyFill="1" applyBorder="1" applyAlignment="1">
      <alignment horizontal="center" vertical="center" wrapText="1"/>
    </xf>
    <xf numFmtId="164" fontId="30" fillId="0" borderId="65" xfId="7" quotePrefix="1" applyNumberFormat="1" applyFont="1" applyBorder="1" applyAlignment="1">
      <alignment horizontal="left" vertical="center" wrapText="1"/>
    </xf>
    <xf numFmtId="14" fontId="17" fillId="6" borderId="0" xfId="10" applyNumberFormat="1" applyFont="1" applyFill="1" applyBorder="1" applyAlignment="1" applyProtection="1">
      <alignment horizontal="left" indent="1"/>
    </xf>
    <xf numFmtId="0" fontId="58" fillId="0" borderId="7" xfId="0" applyFont="1" applyBorder="1" applyAlignment="1">
      <alignment horizontal="left" vertical="center" indent="6"/>
    </xf>
    <xf numFmtId="164" fontId="59" fillId="0" borderId="66" xfId="7" quotePrefix="1" applyNumberFormat="1" applyFont="1" applyBorder="1" applyAlignment="1">
      <alignment horizontal="left" vertical="center"/>
    </xf>
    <xf numFmtId="0" fontId="83" fillId="6" borderId="0" xfId="10" applyFont="1" applyFill="1" applyBorder="1" applyAlignment="1" applyProtection="1"/>
    <xf numFmtId="0" fontId="84" fillId="0" borderId="7" xfId="10" applyFont="1" applyFill="1" applyBorder="1" applyAlignment="1" applyProtection="1">
      <alignment horizontal="left" vertical="center" indent="6"/>
    </xf>
    <xf numFmtId="0" fontId="84" fillId="0" borderId="7" xfId="10" quotePrefix="1" applyFont="1" applyFill="1" applyBorder="1" applyAlignment="1" applyProtection="1">
      <alignment horizontal="left" vertical="center" indent="6"/>
    </xf>
    <xf numFmtId="0" fontId="82" fillId="0" borderId="0" xfId="14" applyFont="1"/>
    <xf numFmtId="3" fontId="85" fillId="8" borderId="9" xfId="12" applyNumberFormat="1" applyFont="1" applyFill="1" applyBorder="1" applyAlignment="1">
      <alignment horizontal="right" vertical="center" indent="2"/>
    </xf>
    <xf numFmtId="3" fontId="85" fillId="8" borderId="25" xfId="12" applyNumberFormat="1" applyFont="1" applyFill="1" applyBorder="1" applyAlignment="1">
      <alignment horizontal="right" vertical="center" indent="2"/>
    </xf>
    <xf numFmtId="0" fontId="82" fillId="0" borderId="0" xfId="14" applyFont="1" applyAlignment="1">
      <alignment vertical="center"/>
    </xf>
    <xf numFmtId="0" fontId="9" fillId="0" borderId="0" xfId="0" applyFont="1"/>
    <xf numFmtId="0" fontId="86" fillId="0" borderId="0" xfId="2" applyFont="1" applyAlignment="1">
      <alignment vertical="center" wrapText="1"/>
    </xf>
    <xf numFmtId="3" fontId="85" fillId="8" borderId="10" xfId="12" applyNumberFormat="1" applyFont="1" applyFill="1" applyBorder="1" applyAlignment="1">
      <alignment horizontal="right" vertical="center" indent="2"/>
    </xf>
    <xf numFmtId="0" fontId="43" fillId="7" borderId="67" xfId="12" applyFont="1" applyFill="1" applyBorder="1" applyAlignment="1" applyProtection="1">
      <alignment horizontal="center" vertical="center" wrapText="1"/>
    </xf>
    <xf numFmtId="3" fontId="85" fillId="8" borderId="70" xfId="12" applyNumberFormat="1" applyFont="1" applyFill="1" applyBorder="1" applyAlignment="1">
      <alignment horizontal="right" vertical="center" indent="2"/>
    </xf>
    <xf numFmtId="0" fontId="38" fillId="0" borderId="0" xfId="2" applyFont="1" applyBorder="1" applyAlignment="1">
      <alignment vertical="center" wrapText="1"/>
    </xf>
    <xf numFmtId="0" fontId="68" fillId="0" borderId="72" xfId="5" applyFont="1" applyBorder="1" applyAlignment="1">
      <alignment horizontal="left" vertical="center" wrapText="1" indent="1"/>
    </xf>
    <xf numFmtId="3" fontId="69" fillId="0" borderId="72" xfId="5" applyNumberFormat="1" applyFont="1" applyBorder="1" applyAlignment="1">
      <alignment horizontal="right" vertical="center" wrapText="1" indent="1"/>
    </xf>
    <xf numFmtId="3" fontId="69" fillId="0" borderId="72" xfId="2" applyNumberFormat="1" applyFont="1" applyBorder="1" applyAlignment="1">
      <alignment horizontal="right" vertical="center" wrapText="1" indent="1"/>
    </xf>
    <xf numFmtId="0" fontId="68" fillId="0" borderId="73" xfId="5" applyFont="1" applyBorder="1">
      <alignment vertical="center" wrapText="1"/>
    </xf>
    <xf numFmtId="3" fontId="69" fillId="0" borderId="73" xfId="5" applyNumberFormat="1" applyFont="1" applyBorder="1" applyAlignment="1">
      <alignment horizontal="right" vertical="center" wrapText="1" indent="1"/>
    </xf>
    <xf numFmtId="3" fontId="69" fillId="0" borderId="73" xfId="2" applyNumberFormat="1" applyFont="1" applyBorder="1" applyAlignment="1">
      <alignment horizontal="right" vertical="center" wrapText="1" indent="1"/>
    </xf>
    <xf numFmtId="0" fontId="66" fillId="2" borderId="71" xfId="1" applyFont="1" applyBorder="1" applyAlignment="1">
      <alignment horizontal="center" vertical="center" wrapText="1"/>
    </xf>
    <xf numFmtId="0" fontId="37" fillId="0" borderId="71" xfId="2" applyFont="1" applyBorder="1" applyAlignment="1">
      <alignment horizontal="center" vertical="center" wrapText="1"/>
    </xf>
    <xf numFmtId="0" fontId="66" fillId="2" borderId="76" xfId="1" applyFont="1" applyBorder="1">
      <alignment horizontal="center" vertical="center" wrapText="1"/>
    </xf>
    <xf numFmtId="0" fontId="68" fillId="0" borderId="77" xfId="2" applyFont="1" applyBorder="1" applyAlignment="1">
      <alignment horizontal="left" vertical="center" wrapText="1" indent="1"/>
    </xf>
    <xf numFmtId="3" fontId="66" fillId="0" borderId="77" xfId="2" applyNumberFormat="1" applyFont="1" applyBorder="1" applyAlignment="1">
      <alignment vertical="center" wrapText="1"/>
    </xf>
    <xf numFmtId="0" fontId="68" fillId="0" borderId="78" xfId="2" applyFont="1" applyBorder="1" applyAlignment="1">
      <alignment horizontal="left" vertical="center" wrapText="1" indent="1"/>
    </xf>
    <xf numFmtId="3" fontId="66" fillId="0" borderId="78" xfId="2" applyNumberFormat="1" applyFont="1" applyBorder="1" applyAlignment="1">
      <alignment vertical="center" wrapText="1"/>
    </xf>
    <xf numFmtId="9" fontId="35" fillId="8" borderId="9" xfId="13" applyFont="1" applyFill="1" applyBorder="1" applyAlignment="1">
      <alignment horizontal="right" vertical="center" indent="1"/>
    </xf>
    <xf numFmtId="3" fontId="85" fillId="8" borderId="80" xfId="12" applyNumberFormat="1" applyFont="1" applyFill="1" applyBorder="1" applyAlignment="1">
      <alignment horizontal="right" vertical="center" indent="2"/>
    </xf>
    <xf numFmtId="9" fontId="35" fillId="8" borderId="80" xfId="13" applyFont="1" applyFill="1" applyBorder="1" applyAlignment="1">
      <alignment horizontal="right" vertical="center" indent="1"/>
    </xf>
    <xf numFmtId="0" fontId="68" fillId="0" borderId="77" xfId="5" applyFont="1" applyBorder="1" applyAlignment="1">
      <alignment horizontal="left" vertical="center" wrapText="1" indent="1"/>
    </xf>
    <xf numFmtId="3" fontId="69" fillId="0" borderId="77" xfId="2" applyNumberFormat="1" applyFont="1" applyBorder="1" applyAlignment="1">
      <alignment horizontal="right" vertical="center" wrapText="1"/>
    </xf>
    <xf numFmtId="0" fontId="68" fillId="0" borderId="78" xfId="2" applyFont="1" applyBorder="1" applyAlignment="1">
      <alignment horizontal="left" vertical="center" indent="1"/>
    </xf>
    <xf numFmtId="3" fontId="69" fillId="0" borderId="78" xfId="2" applyNumberFormat="1" applyFont="1" applyBorder="1" applyAlignment="1">
      <alignment horizontal="right" vertical="center" wrapText="1"/>
    </xf>
    <xf numFmtId="3" fontId="69" fillId="0" borderId="78" xfId="2" applyNumberFormat="1" applyFont="1" applyBorder="1" applyAlignment="1">
      <alignment horizontal="right" vertical="center"/>
    </xf>
    <xf numFmtId="9" fontId="34" fillId="8" borderId="80" xfId="13" applyFont="1" applyFill="1" applyBorder="1" applyAlignment="1">
      <alignment horizontal="right" vertical="center" indent="1"/>
    </xf>
    <xf numFmtId="3" fontId="87" fillId="8" borderId="25" xfId="12" applyNumberFormat="1" applyFont="1" applyFill="1" applyBorder="1" applyAlignment="1">
      <alignment horizontal="right" vertical="center" indent="2"/>
    </xf>
    <xf numFmtId="9" fontId="88" fillId="8" borderId="25" xfId="13" applyFont="1" applyFill="1" applyBorder="1" applyAlignment="1">
      <alignment horizontal="right" vertical="center" indent="1"/>
    </xf>
    <xf numFmtId="0" fontId="6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0" fillId="0" borderId="0" xfId="4" applyFont="1" applyBorder="1" applyAlignment="1">
      <alignment horizontal="center" vertical="center" wrapText="1"/>
      <protection locked="0"/>
    </xf>
    <xf numFmtId="0" fontId="51" fillId="0" borderId="33" xfId="14" applyFont="1" applyFill="1" applyBorder="1" applyAlignment="1">
      <alignment horizontal="left" vertical="center" indent="2"/>
    </xf>
    <xf numFmtId="0" fontId="51" fillId="0" borderId="34" xfId="14" applyFont="1" applyFill="1" applyBorder="1" applyAlignment="1">
      <alignment horizontal="left" vertical="center" indent="2"/>
    </xf>
    <xf numFmtId="0" fontId="51" fillId="0" borderId="34" xfId="14" quotePrefix="1" applyFont="1" applyFill="1" applyBorder="1" applyAlignment="1">
      <alignment horizontal="left" vertical="center" indent="2"/>
    </xf>
    <xf numFmtId="3" fontId="51" fillId="0" borderId="35" xfId="14" applyNumberFormat="1" applyFont="1" applyFill="1" applyBorder="1" applyAlignment="1">
      <alignment horizontal="left" vertical="center" indent="2"/>
    </xf>
    <xf numFmtId="0" fontId="51" fillId="0" borderId="53" xfId="14" quotePrefix="1" applyFont="1" applyFill="1" applyBorder="1" applyAlignment="1">
      <alignment horizontal="left" vertical="center" indent="2"/>
    </xf>
    <xf numFmtId="0" fontId="51" fillId="0" borderId="57" xfId="14" applyFont="1" applyFill="1" applyBorder="1" applyAlignment="1">
      <alignment horizontal="left" vertical="center" indent="2"/>
    </xf>
    <xf numFmtId="0" fontId="82" fillId="0" borderId="0" xfId="0" applyFont="1" applyAlignment="1">
      <alignment horizontal="left"/>
    </xf>
    <xf numFmtId="3" fontId="72" fillId="0" borderId="0" xfId="2" applyNumberFormat="1" applyFont="1" applyBorder="1" applyAlignment="1">
      <alignment vertical="center" wrapText="1"/>
    </xf>
    <xf numFmtId="0" fontId="62" fillId="0" borderId="7" xfId="7" quotePrefix="1" applyFont="1" applyFill="1" applyBorder="1" applyAlignment="1">
      <alignment horizontal="left" vertical="center" wrapText="1" indent="3"/>
    </xf>
    <xf numFmtId="14" fontId="90" fillId="0" borderId="16" xfId="7" quotePrefix="1" applyNumberFormat="1" applyFont="1" applyBorder="1" applyAlignment="1">
      <alignment wrapText="1"/>
    </xf>
    <xf numFmtId="0" fontId="93" fillId="0" borderId="19" xfId="7" quotePrefix="1" applyFont="1" applyBorder="1" applyAlignment="1">
      <alignment horizontal="right" vertical="center"/>
    </xf>
    <xf numFmtId="0" fontId="60" fillId="0" borderId="21" xfId="7" quotePrefix="1" applyFont="1" applyBorder="1" applyAlignment="1">
      <alignment horizontal="right" vertical="center" wrapText="1"/>
    </xf>
    <xf numFmtId="0" fontId="95" fillId="0" borderId="0" xfId="7" applyFont="1" applyAlignment="1"/>
    <xf numFmtId="0" fontId="51" fillId="0" borderId="35" xfId="14" applyFont="1" applyFill="1" applyBorder="1" applyAlignment="1">
      <alignment horizontal="left" vertical="center" indent="2"/>
    </xf>
    <xf numFmtId="3" fontId="50" fillId="0" borderId="35" xfId="14" applyNumberFormat="1" applyFont="1" applyFill="1" applyBorder="1" applyAlignment="1">
      <alignment horizontal="right" vertical="center" wrapText="1"/>
    </xf>
    <xf numFmtId="3" fontId="50" fillId="0" borderId="35" xfId="14" applyNumberFormat="1" applyFont="1" applyBorder="1" applyAlignment="1">
      <alignment vertical="center" wrapText="1"/>
    </xf>
    <xf numFmtId="3" fontId="50" fillId="0" borderId="35" xfId="14" applyNumberFormat="1" applyFont="1" applyBorder="1"/>
    <xf numFmtId="3" fontId="50" fillId="0" borderId="35" xfId="15" applyNumberFormat="1" applyFont="1" applyFill="1" applyBorder="1" applyAlignment="1"/>
    <xf numFmtId="0" fontId="57" fillId="0" borderId="35" xfId="14" applyFont="1" applyFill="1" applyBorder="1" applyAlignment="1">
      <alignment horizontal="right" vertical="center" wrapText="1"/>
    </xf>
    <xf numFmtId="3" fontId="57" fillId="0" borderId="35" xfId="14" applyNumberFormat="1" applyFont="1" applyFill="1" applyBorder="1" applyAlignment="1">
      <alignment horizontal="right" vertical="center" wrapText="1"/>
    </xf>
    <xf numFmtId="3" fontId="85" fillId="8" borderId="9" xfId="12" applyNumberFormat="1" applyFont="1" applyFill="1" applyBorder="1" applyAlignment="1">
      <alignment horizontal="right" vertical="center" indent="1"/>
    </xf>
    <xf numFmtId="3" fontId="85" fillId="8" borderId="11" xfId="12" applyNumberFormat="1" applyFont="1" applyFill="1" applyBorder="1" applyAlignment="1">
      <alignment horizontal="right" vertical="center" indent="1"/>
    </xf>
    <xf numFmtId="3" fontId="85" fillId="8" borderId="25" xfId="12" applyNumberFormat="1" applyFont="1" applyFill="1" applyBorder="1" applyAlignment="1">
      <alignment horizontal="right" vertical="center" indent="1"/>
    </xf>
    <xf numFmtId="3" fontId="85" fillId="8" borderId="30" xfId="12" applyNumberFormat="1" applyFont="1" applyFill="1" applyBorder="1" applyAlignment="1">
      <alignment horizontal="right" vertical="center" indent="1"/>
    </xf>
    <xf numFmtId="3" fontId="85" fillId="8" borderId="24" xfId="12" applyNumberFormat="1" applyFont="1" applyFill="1" applyBorder="1" applyAlignment="1">
      <alignment horizontal="right" vertical="center" indent="1"/>
    </xf>
    <xf numFmtId="3" fontId="85" fillId="8" borderId="31" xfId="12" applyNumberFormat="1" applyFont="1" applyFill="1" applyBorder="1" applyAlignment="1">
      <alignment horizontal="right" vertical="center" indent="1"/>
    </xf>
    <xf numFmtId="0" fontId="96" fillId="0" borderId="0" xfId="7" applyNumberFormat="1" applyFont="1"/>
    <xf numFmtId="0" fontId="97" fillId="0" borderId="7" xfId="0" applyFont="1" applyBorder="1" applyAlignment="1">
      <alignment horizontal="left" vertical="center" indent="6"/>
    </xf>
    <xf numFmtId="3" fontId="43" fillId="7" borderId="68" xfId="6" quotePrefix="1" applyNumberFormat="1" applyFont="1" applyFill="1" applyBorder="1" applyAlignment="1">
      <alignment horizontal="center" vertical="center" wrapText="1"/>
    </xf>
    <xf numFmtId="3" fontId="43" fillId="7" borderId="69" xfId="6" quotePrefix="1" applyNumberFormat="1" applyFont="1" applyFill="1" applyBorder="1" applyAlignment="1">
      <alignment horizontal="center" vertical="center" wrapText="1"/>
    </xf>
    <xf numFmtId="3" fontId="85" fillId="8" borderId="80" xfId="12" applyNumberFormat="1" applyFont="1" applyFill="1" applyBorder="1" applyAlignment="1">
      <alignment horizontal="right" vertical="center" indent="1"/>
    </xf>
    <xf numFmtId="0" fontId="89" fillId="5" borderId="6" xfId="9" quotePrefix="1" applyFont="1" applyFill="1" applyBorder="1" applyAlignment="1">
      <alignment horizontal="center" vertical="center" wrapText="1"/>
    </xf>
    <xf numFmtId="0" fontId="89" fillId="5" borderId="7" xfId="9" quotePrefix="1" applyFont="1" applyFill="1" applyBorder="1" applyAlignment="1">
      <alignment horizontal="center" vertical="center"/>
    </xf>
    <xf numFmtId="0" fontId="61" fillId="0" borderId="20" xfId="7" quotePrefix="1" applyFont="1" applyBorder="1" applyAlignment="1">
      <alignment horizontal="right" vertical="top" indent="1"/>
    </xf>
    <xf numFmtId="10" fontId="44" fillId="0" borderId="0" xfId="12" applyNumberFormat="1" applyFont="1" applyFill="1" applyBorder="1" applyAlignment="1">
      <alignment horizontal="left" vertical="center" wrapText="1" indent="1"/>
    </xf>
    <xf numFmtId="0" fontId="38" fillId="2" borderId="4" xfId="1" applyFont="1" applyBorder="1" applyAlignment="1">
      <alignment horizontal="center" vertical="center" wrapText="1"/>
    </xf>
    <xf numFmtId="0" fontId="38" fillId="2" borderId="5" xfId="1" applyFont="1" applyBorder="1" applyAlignment="1">
      <alignment horizontal="center" vertical="center" wrapText="1"/>
    </xf>
    <xf numFmtId="0" fontId="66" fillId="2" borderId="74" xfId="1" applyFont="1" applyBorder="1" applyAlignment="1">
      <alignment horizontal="center" vertical="center" wrapText="1"/>
    </xf>
    <xf numFmtId="0" fontId="66" fillId="2" borderId="75" xfId="1" applyFont="1" applyBorder="1" applyAlignment="1">
      <alignment horizontal="center" vertical="center" wrapText="1"/>
    </xf>
    <xf numFmtId="0" fontId="43" fillId="7" borderId="74" xfId="12" applyFont="1" applyFill="1" applyBorder="1" applyAlignment="1" applyProtection="1">
      <alignment horizontal="center" vertical="center" wrapText="1"/>
    </xf>
    <xf numFmtId="0" fontId="43" fillId="7" borderId="79" xfId="12" applyFont="1" applyFill="1" applyBorder="1" applyAlignment="1" applyProtection="1">
      <alignment horizontal="center" vertical="center" wrapText="1"/>
    </xf>
    <xf numFmtId="3" fontId="43" fillId="7" borderId="74" xfId="6" quotePrefix="1" applyNumberFormat="1" applyFont="1" applyFill="1" applyBorder="1" applyAlignment="1">
      <alignment horizontal="center" vertical="center" wrapText="1"/>
    </xf>
    <xf numFmtId="3" fontId="43" fillId="7" borderId="79" xfId="6" quotePrefix="1" applyNumberFormat="1" applyFont="1" applyFill="1" applyBorder="1" applyAlignment="1">
      <alignment horizontal="center" vertical="center" wrapText="1"/>
    </xf>
    <xf numFmtId="0" fontId="66" fillId="2" borderId="5" xfId="1" applyFont="1" applyBorder="1" applyAlignment="1">
      <alignment horizontal="center" vertical="center" wrapText="1"/>
    </xf>
    <xf numFmtId="3" fontId="42" fillId="5" borderId="81" xfId="12" applyNumberFormat="1" applyFont="1" applyFill="1" applyBorder="1" applyAlignment="1">
      <alignment horizontal="left" vertical="center" textRotation="90"/>
    </xf>
    <xf numFmtId="3" fontId="42" fillId="5" borderId="0" xfId="12" applyNumberFormat="1" applyFont="1" applyFill="1" applyBorder="1" applyAlignment="1">
      <alignment horizontal="left" vertical="center" textRotation="90"/>
    </xf>
    <xf numFmtId="3" fontId="42" fillId="5" borderId="82" xfId="12" applyNumberFormat="1" applyFont="1" applyFill="1" applyBorder="1" applyAlignment="1">
      <alignment horizontal="left" vertical="center" textRotation="90"/>
    </xf>
    <xf numFmtId="0" fontId="43" fillId="7" borderId="67" xfId="12" applyFont="1" applyFill="1" applyBorder="1" applyAlignment="1" applyProtection="1">
      <alignment horizontal="center" vertical="center" wrapText="1"/>
    </xf>
    <xf numFmtId="0" fontId="43" fillId="7" borderId="13" xfId="12" applyFont="1" applyFill="1" applyBorder="1" applyAlignment="1" applyProtection="1">
      <alignment horizontal="center" vertical="center" wrapText="1"/>
    </xf>
    <xf numFmtId="3" fontId="43" fillId="7" borderId="68" xfId="6" quotePrefix="1" applyNumberFormat="1" applyFont="1" applyFill="1" applyBorder="1" applyAlignment="1">
      <alignment horizontal="center" vertical="center" wrapText="1"/>
    </xf>
    <xf numFmtId="3" fontId="43" fillId="7" borderId="14" xfId="6" quotePrefix="1" applyNumberFormat="1" applyFont="1" applyFill="1" applyBorder="1" applyAlignment="1">
      <alignment horizontal="center" vertical="center" wrapText="1"/>
    </xf>
    <xf numFmtId="3" fontId="43" fillId="7" borderId="69" xfId="6" quotePrefix="1" applyNumberFormat="1" applyFont="1" applyFill="1" applyBorder="1" applyAlignment="1">
      <alignment horizontal="center" vertical="center" wrapText="1"/>
    </xf>
    <xf numFmtId="3" fontId="43" fillId="7" borderId="15" xfId="6" quotePrefix="1" applyNumberFormat="1" applyFont="1" applyFill="1" applyBorder="1" applyAlignment="1">
      <alignment horizontal="center" vertical="center" wrapText="1"/>
    </xf>
    <xf numFmtId="0" fontId="54" fillId="0" borderId="0" xfId="14" quotePrefix="1" applyFont="1" applyFill="1" applyBorder="1" applyAlignment="1">
      <alignment horizontal="left" vertical="center"/>
    </xf>
    <xf numFmtId="0" fontId="60" fillId="9" borderId="32" xfId="14" applyFont="1" applyFill="1" applyBorder="1" applyAlignment="1">
      <alignment horizontal="center" vertical="center" wrapText="1"/>
    </xf>
    <xf numFmtId="0" fontId="60" fillId="9" borderId="36" xfId="14" applyFont="1" applyFill="1" applyBorder="1" applyAlignment="1">
      <alignment horizontal="center" vertical="center" wrapText="1"/>
    </xf>
    <xf numFmtId="0" fontId="60" fillId="9" borderId="26" xfId="14" quotePrefix="1" applyFont="1" applyFill="1" applyBorder="1" applyAlignment="1">
      <alignment horizontal="center" vertical="center" wrapText="1"/>
    </xf>
    <xf numFmtId="0" fontId="60" fillId="9" borderId="27" xfId="14" quotePrefix="1" applyFont="1" applyFill="1" applyBorder="1" applyAlignment="1">
      <alignment horizontal="center" vertical="center" wrapText="1"/>
    </xf>
    <xf numFmtId="0" fontId="60" fillId="9" borderId="25" xfId="14" applyFont="1" applyFill="1" applyBorder="1" applyAlignment="1">
      <alignment horizontal="center" vertical="center" wrapText="1"/>
    </xf>
    <xf numFmtId="0" fontId="60" fillId="9" borderId="26" xfId="14" applyFont="1" applyFill="1" applyBorder="1" applyAlignment="1">
      <alignment horizontal="center" vertical="center" wrapText="1"/>
    </xf>
    <xf numFmtId="0" fontId="60" fillId="9" borderId="27" xfId="14" applyFont="1" applyFill="1" applyBorder="1" applyAlignment="1">
      <alignment horizontal="center" vertical="center" wrapText="1"/>
    </xf>
  </cellXfs>
  <cellStyles count="17">
    <cellStyle name="20% - Accent5" xfId="12"/>
    <cellStyle name="20% - Cor5" xfId="6" builtinId="46"/>
    <cellStyle name="Accent5" xfId="11"/>
    <cellStyle name="Column header" xfId="1"/>
    <cellStyle name="Hiperligação" xfId="10" builtinId="8"/>
    <cellStyle name="Normal" xfId="0" builtinId="0"/>
    <cellStyle name="Normal 2" xfId="2"/>
    <cellStyle name="Normal 2 4" xfId="7"/>
    <cellStyle name="Normal 3" xfId="3"/>
    <cellStyle name="Normal 4" xfId="8"/>
    <cellStyle name="Normal 5" xfId="14"/>
    <cellStyle name="Normal_culturas" xfId="15"/>
    <cellStyle name="Normal_Sheet1_1" xfId="16"/>
    <cellStyle name="Normal_Tarifs préférentiels PAR zone et SH2  2" xfId="9"/>
    <cellStyle name="Parameter" xfId="4"/>
    <cellStyle name="Percentagem 2" xfId="13"/>
    <cellStyle name="Row header" xfId="5"/>
  </cellStyles>
  <dxfs count="53"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b/>
        <i val="0"/>
        <color rgb="FFB7423F"/>
      </font>
    </dxf>
    <dxf>
      <font>
        <b/>
        <i val="0"/>
        <color rgb="FF006666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B7423F"/>
      <color rgb="FF005A58"/>
      <color rgb="FF008080"/>
      <color rgb="FFFFC91D"/>
      <color rgb="FFFABA86"/>
      <color rgb="FF006666"/>
      <color rgb="FFCF7573"/>
      <color rgb="FFF2F2F2"/>
      <color rgb="FFFF9A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rgbClr val="005A58"/>
                </a:solidFill>
                <a:latin typeface="+mn-lt"/>
                <a:ea typeface="+mn-ea"/>
                <a:cs typeface="+mn-cs"/>
              </a:defRPr>
            </a:pPr>
            <a:r>
              <a:rPr lang="pt-PT" sz="1300" b="1">
                <a:solidFill>
                  <a:srgbClr val="005A58"/>
                </a:solidFill>
              </a:rPr>
              <a:t>Evolução do Número de Operadores em MPB</a:t>
            </a:r>
          </a:p>
        </c:rich>
      </c:tx>
      <c:layout>
        <c:manualLayout>
          <c:xMode val="edge"/>
          <c:yMode val="edge"/>
          <c:x val="5.1172763527111587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rgbClr val="005A58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414197724770471E-2"/>
          <c:y val="0.16111889078230959"/>
          <c:w val="0.94412817831460516"/>
          <c:h val="0.61869246093280694"/>
        </c:manualLayout>
      </c:layout>
      <c:lineChart>
        <c:grouping val="standard"/>
        <c:varyColors val="0"/>
        <c:ser>
          <c:idx val="1"/>
          <c:order val="1"/>
          <c:tx>
            <c:strRef>
              <c:f>'PORTUGAL Operadores MPB'!$C$8</c:f>
              <c:strCache>
                <c:ptCount val="1"/>
                <c:pt idx="0">
                  <c:v>Produtores</c:v>
                </c:pt>
              </c:strCache>
            </c:strRef>
          </c:tx>
          <c:spPr>
            <a:ln w="22225" cap="rnd">
              <a:solidFill>
                <a:srgbClr val="005A5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'PORTUGAL Operadores MPB'!$D$6:$K$6</c15:sqref>
                  </c15:fullRef>
                </c:ext>
              </c:extLst>
              <c:f>'PORTUGAL Operadores MPB'!$F$6:$K$6</c:f>
              <c:strCache>
                <c:ptCount val="6"/>
                <c:pt idx="0">
                  <c:v>FINAL DE 2014</c:v>
                </c:pt>
                <c:pt idx="1">
                  <c:v>FINAL DE 2015</c:v>
                </c:pt>
                <c:pt idx="2">
                  <c:v>FINAL DE 2016</c:v>
                </c:pt>
                <c:pt idx="3">
                  <c:v>FINAL DE 2017</c:v>
                </c:pt>
                <c:pt idx="4">
                  <c:v>FINAL DE 2018</c:v>
                </c:pt>
                <c:pt idx="5">
                  <c:v>FINAL DE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'PORTUGAL Operadores MPB'!$D$8:$K$8</c15:sqref>
                  </c15:fullRef>
                </c:ext>
              </c:extLst>
              <c:f>'PORTUGAL Operadores MPB'!$F$8:$K$8</c:f>
              <c:numCache>
                <c:formatCode>#,##0</c:formatCode>
                <c:ptCount val="6"/>
                <c:pt idx="0">
                  <c:v>3329</c:v>
                </c:pt>
                <c:pt idx="1">
                  <c:v>4103</c:v>
                </c:pt>
                <c:pt idx="2">
                  <c:v>4246</c:v>
                </c:pt>
                <c:pt idx="3">
                  <c:v>4674</c:v>
                </c:pt>
                <c:pt idx="4">
                  <c:v>5213</c:v>
                </c:pt>
                <c:pt idx="5">
                  <c:v>5637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'PORTUGAL Operadores MPB'!$C$10</c:f>
              <c:strCache>
                <c:ptCount val="1"/>
                <c:pt idx="0">
                  <c:v>Processadores / Transformadores</c:v>
                </c:pt>
              </c:strCache>
            </c:strRef>
          </c:tx>
          <c:spPr>
            <a:ln w="22225" cap="rnd">
              <a:solidFill>
                <a:srgbClr val="B7423F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'PORTUGAL Operadores MPB'!$D$6:$K$6</c15:sqref>
                  </c15:fullRef>
                </c:ext>
              </c:extLst>
              <c:f>'PORTUGAL Operadores MPB'!$F$6:$K$6</c:f>
              <c:strCache>
                <c:ptCount val="6"/>
                <c:pt idx="0">
                  <c:v>FINAL DE 2014</c:v>
                </c:pt>
                <c:pt idx="1">
                  <c:v>FINAL DE 2015</c:v>
                </c:pt>
                <c:pt idx="2">
                  <c:v>FINAL DE 2016</c:v>
                </c:pt>
                <c:pt idx="3">
                  <c:v>FINAL DE 2017</c:v>
                </c:pt>
                <c:pt idx="4">
                  <c:v>FINAL DE 2018</c:v>
                </c:pt>
                <c:pt idx="5">
                  <c:v>FINAL DE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'PORTUGAL Operadores MPB'!$D$10:$K$10</c15:sqref>
                  </c15:fullRef>
                </c:ext>
              </c:extLst>
              <c:f>'PORTUGAL Operadores MPB'!$F$10:$K$10</c:f>
              <c:numCache>
                <c:formatCode>#,##0</c:formatCode>
                <c:ptCount val="6"/>
                <c:pt idx="0">
                  <c:v>540</c:v>
                </c:pt>
                <c:pt idx="1">
                  <c:v>558</c:v>
                </c:pt>
                <c:pt idx="2">
                  <c:v>639</c:v>
                </c:pt>
                <c:pt idx="3">
                  <c:v>760</c:v>
                </c:pt>
                <c:pt idx="4">
                  <c:v>788</c:v>
                </c:pt>
                <c:pt idx="5">
                  <c:v>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6200544"/>
        <c:axId val="-766199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'PORTUGAL Operadores MPB'!$C$7</c15:sqref>
                        </c15:formulaRef>
                      </c:ext>
                    </c:extLst>
                    <c:strCache>
                      <c:ptCount val="1"/>
                      <c:pt idx="0">
                        <c:v>Total de Operadores</c:v>
                      </c:pt>
                    </c:strCache>
                  </c:strRef>
                </c:tx>
                <c:spPr>
                  <a:ln w="38100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'PORTUGAL Operadores MPB'!$D$6:$K$6</c15:sqref>
                        </c15:fullRef>
                        <c15:formulaRef>
                          <c15:sqref>'PORTUGAL Operadores MPB'!$F$6:$K$6</c15:sqref>
                        </c15:formulaRef>
                      </c:ext>
                    </c:extLst>
                    <c:strCache>
                      <c:ptCount val="6"/>
                      <c:pt idx="0">
                        <c:v>FINAL DE 2014</c:v>
                      </c:pt>
                      <c:pt idx="1">
                        <c:v>FINAL DE 2015</c:v>
                      </c:pt>
                      <c:pt idx="2">
                        <c:v>FINAL DE 2016</c:v>
                      </c:pt>
                      <c:pt idx="3">
                        <c:v>FINAL DE 2017</c:v>
                      </c:pt>
                      <c:pt idx="4">
                        <c:v>FINAL DE 2018</c:v>
                      </c:pt>
                      <c:pt idx="5">
                        <c:v>FINAL DE 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'PORTUGAL Operadores MPB'!$D$7:$K$7</c15:sqref>
                        </c15:fullRef>
                        <c15:formulaRef>
                          <c15:sqref>'PORTUGAL Operadores MPB'!$F$7:$K$7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3649</c:v>
                      </c:pt>
                      <c:pt idx="1">
                        <c:v>4423</c:v>
                      </c:pt>
                      <c:pt idx="2">
                        <c:v>5051</c:v>
                      </c:pt>
                      <c:pt idx="3">
                        <c:v>5654</c:v>
                      </c:pt>
                      <c:pt idx="4">
                        <c:v>5905</c:v>
                      </c:pt>
                      <c:pt idx="5">
                        <c:v>6408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Operadores MPB'!$C$9</c15:sqref>
                        </c15:formulaRef>
                      </c:ext>
                    </c:extLst>
                    <c:strCache>
                      <c:ptCount val="1"/>
                      <c:pt idx="0">
                        <c:v>Produtores - aquicultura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MPB'!$D$6:$K$6</c15:sqref>
                        </c15:fullRef>
                        <c15:formulaRef>
                          <c15:sqref>'PORTUGAL Operadores MPB'!$F$6:$K$6</c15:sqref>
                        </c15:formulaRef>
                      </c:ext>
                    </c:extLst>
                    <c:strCache>
                      <c:ptCount val="6"/>
                      <c:pt idx="0">
                        <c:v>FINAL DE 2014</c:v>
                      </c:pt>
                      <c:pt idx="1">
                        <c:v>FINAL DE 2015</c:v>
                      </c:pt>
                      <c:pt idx="2">
                        <c:v>FINAL DE 2016</c:v>
                      </c:pt>
                      <c:pt idx="3">
                        <c:v>FINAL DE 2017</c:v>
                      </c:pt>
                      <c:pt idx="4">
                        <c:v>FINAL DE 2018</c:v>
                      </c:pt>
                      <c:pt idx="5">
                        <c:v>FINAL DE 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MPB'!$D$9:$K$9</c15:sqref>
                        </c15:fullRef>
                        <c15:formulaRef>
                          <c15:sqref>'PORTUGAL Operadores MPB'!$F$9:$K$9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3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11</c:v>
                      </c:pt>
                      <c:pt idx="5">
                        <c:v>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Operadores MPB'!$C$11</c15:sqref>
                        </c15:formulaRef>
                      </c:ext>
                    </c:extLst>
                    <c:strCache>
                      <c:ptCount val="1"/>
                      <c:pt idx="0">
                        <c:v>Importadores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MPB'!$D$6:$K$6</c15:sqref>
                        </c15:fullRef>
                        <c15:formulaRef>
                          <c15:sqref>'PORTUGAL Operadores MPB'!$F$6:$K$6</c15:sqref>
                        </c15:formulaRef>
                      </c:ext>
                    </c:extLst>
                    <c:strCache>
                      <c:ptCount val="6"/>
                      <c:pt idx="0">
                        <c:v>FINAL DE 2014</c:v>
                      </c:pt>
                      <c:pt idx="1">
                        <c:v>FINAL DE 2015</c:v>
                      </c:pt>
                      <c:pt idx="2">
                        <c:v>FINAL DE 2016</c:v>
                      </c:pt>
                      <c:pt idx="3">
                        <c:v>FINAL DE 2017</c:v>
                      </c:pt>
                      <c:pt idx="4">
                        <c:v>FINAL DE 2018</c:v>
                      </c:pt>
                      <c:pt idx="5">
                        <c:v>FINAL DE 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MPB'!$D$11:$K$11</c15:sqref>
                        </c15:fullRef>
                        <c15:formulaRef>
                          <c15:sqref>'PORTUGAL Operadores MPB'!$F$11:$K$11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</c:v>
                      </c:pt>
                      <c:pt idx="1">
                        <c:v>10</c:v>
                      </c:pt>
                      <c:pt idx="2">
                        <c:v>15</c:v>
                      </c:pt>
                      <c:pt idx="3">
                        <c:v>22</c:v>
                      </c:pt>
                      <c:pt idx="4">
                        <c:v>33</c:v>
                      </c:pt>
                      <c:pt idx="5">
                        <c:v>41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Operadores MPB'!$C$12</c15:sqref>
                        </c15:formulaRef>
                      </c:ext>
                    </c:extLst>
                    <c:strCache>
                      <c:ptCount val="1"/>
                      <c:pt idx="0">
                        <c:v>Exportadores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MPB'!$D$6:$K$6</c15:sqref>
                        </c15:fullRef>
                        <c15:formulaRef>
                          <c15:sqref>'PORTUGAL Operadores MPB'!$F$6:$K$6</c15:sqref>
                        </c15:formulaRef>
                      </c:ext>
                    </c:extLst>
                    <c:strCache>
                      <c:ptCount val="6"/>
                      <c:pt idx="0">
                        <c:v>FINAL DE 2014</c:v>
                      </c:pt>
                      <c:pt idx="1">
                        <c:v>FINAL DE 2015</c:v>
                      </c:pt>
                      <c:pt idx="2">
                        <c:v>FINAL DE 2016</c:v>
                      </c:pt>
                      <c:pt idx="3">
                        <c:v>FINAL DE 2017</c:v>
                      </c:pt>
                      <c:pt idx="4">
                        <c:v>FINAL DE 2018</c:v>
                      </c:pt>
                      <c:pt idx="5">
                        <c:v>FINAL DE 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MPB'!$D$12:$K$12</c15:sqref>
                        </c15:fullRef>
                        <c15:formulaRef>
                          <c15:sqref>'PORTUGAL Operadores MPB'!$F$12:$K$12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0</c:v>
                      </c:pt>
                      <c:pt idx="1">
                        <c:v>6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23</c:v>
                      </c:pt>
                      <c:pt idx="5">
                        <c:v>34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Operadores MPB'!$C$13</c15:sqref>
                        </c15:formulaRef>
                      </c:ext>
                    </c:extLst>
                    <c:strCache>
                      <c:ptCount val="1"/>
                      <c:pt idx="0">
                        <c:v>Outros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MPB'!$D$6:$K$6</c15:sqref>
                        </c15:fullRef>
                        <c15:formulaRef>
                          <c15:sqref>'PORTUGAL Operadores MPB'!$F$6:$K$6</c15:sqref>
                        </c15:formulaRef>
                      </c:ext>
                    </c:extLst>
                    <c:strCache>
                      <c:ptCount val="6"/>
                      <c:pt idx="0">
                        <c:v>FINAL DE 2014</c:v>
                      </c:pt>
                      <c:pt idx="1">
                        <c:v>FINAL DE 2015</c:v>
                      </c:pt>
                      <c:pt idx="2">
                        <c:v>FINAL DE 2016</c:v>
                      </c:pt>
                      <c:pt idx="3">
                        <c:v>FINAL DE 2017</c:v>
                      </c:pt>
                      <c:pt idx="4">
                        <c:v>FINAL DE 2018</c:v>
                      </c:pt>
                      <c:pt idx="5">
                        <c:v>FINAL DE 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'PORTUGAL Operadores MPB'!$D$13:$K$13</c15:sqref>
                        </c15:fullRef>
                        <c15:formulaRef>
                          <c15:sqref>'PORTUGAL Operadores MPB'!$F$13:$K$13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36</c:v>
                      </c:pt>
                      <c:pt idx="2">
                        <c:v>149</c:v>
                      </c:pt>
                      <c:pt idx="3">
                        <c:v>195</c:v>
                      </c:pt>
                      <c:pt idx="4">
                        <c:v>218</c:v>
                      </c:pt>
                      <c:pt idx="5">
                        <c:v>279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7662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766199456"/>
        <c:crosses val="autoZero"/>
        <c:auto val="1"/>
        <c:lblAlgn val="ctr"/>
        <c:lblOffset val="100"/>
        <c:noMultiLvlLbl val="0"/>
      </c:catAx>
      <c:valAx>
        <c:axId val="-76619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5A58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900" b="1">
                    <a:solidFill>
                      <a:srgbClr val="005A58"/>
                    </a:solidFill>
                  </a:rPr>
                  <a:t>(nº)</a:t>
                </a:r>
              </a:p>
            </c:rich>
          </c:tx>
          <c:layout>
            <c:manualLayout>
              <c:xMode val="edge"/>
              <c:yMode val="edge"/>
              <c:x val="1.3862543426361071E-2"/>
              <c:y val="1.51955494649780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5A58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76620054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077508348438009E-2"/>
          <c:y val="0.9150571793388822"/>
          <c:w val="0.82104870722862933"/>
          <c:h val="8.28140592795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rgbClr val="005A58"/>
                </a:solidFill>
                <a:latin typeface="+mn-lt"/>
                <a:ea typeface="+mn-ea"/>
                <a:cs typeface="+mn-cs"/>
              </a:defRPr>
            </a:pPr>
            <a:r>
              <a:rPr lang="pt-PT" sz="1300" b="1">
                <a:solidFill>
                  <a:srgbClr val="005A58"/>
                </a:solidFill>
              </a:rPr>
              <a:t>Evolução das Áreas</a:t>
            </a:r>
            <a:r>
              <a:rPr lang="pt-PT" sz="1300" b="1" baseline="0">
                <a:solidFill>
                  <a:srgbClr val="005A58"/>
                </a:solidFill>
              </a:rPr>
              <a:t> de Ocupação do Solo</a:t>
            </a:r>
            <a:r>
              <a:rPr lang="pt-PT" sz="1300" b="1">
                <a:solidFill>
                  <a:srgbClr val="005A58"/>
                </a:solidFill>
              </a:rPr>
              <a:t> em MPB</a:t>
            </a:r>
          </a:p>
        </c:rich>
      </c:tx>
      <c:layout>
        <c:manualLayout>
          <c:xMode val="edge"/>
          <c:yMode val="edge"/>
          <c:x val="5.9419745204009992E-2"/>
          <c:y val="1.6176023406231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rgbClr val="005A58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2623368109164514E-2"/>
          <c:y val="0.16111889078230959"/>
          <c:w val="0.93564679989695887"/>
          <c:h val="0.61076741936276646"/>
        </c:manualLayout>
      </c:layout>
      <c:lineChart>
        <c:grouping val="standard"/>
        <c:varyColors val="0"/>
        <c:ser>
          <c:idx val="0"/>
          <c:order val="0"/>
          <c:tx>
            <c:strRef>
              <c:f>'PORTUGAL Culturas MPB'!$C$8</c:f>
              <c:strCache>
                <c:ptCount val="1"/>
                <c:pt idx="0">
                  <c:v>Superfície Agrícola Utilizada (SAU)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'PORTUGAL Culturas MPB'!$D$7:$L$7</c:f>
              <c:strCache>
                <c:ptCount val="9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'PORTUGAL Culturas MPB'!$D$8:$L$8</c:f>
              <c:numCache>
                <c:formatCode>#,##0</c:formatCode>
                <c:ptCount val="9"/>
                <c:pt idx="0">
                  <c:v>200833</c:v>
                </c:pt>
                <c:pt idx="1">
                  <c:v>197294.51</c:v>
                </c:pt>
                <c:pt idx="2">
                  <c:v>212345.96</c:v>
                </c:pt>
                <c:pt idx="3">
                  <c:v>241375</c:v>
                </c:pt>
                <c:pt idx="4">
                  <c:v>245051.67</c:v>
                </c:pt>
                <c:pt idx="5">
                  <c:v>253786</c:v>
                </c:pt>
                <c:pt idx="6">
                  <c:v>213117.73</c:v>
                </c:pt>
                <c:pt idx="7">
                  <c:v>293212.51</c:v>
                </c:pt>
                <c:pt idx="8">
                  <c:v>322038.91186894017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'PORTUGAL Culturas MPB'!$C$9</c:f>
              <c:strCache>
                <c:ptCount val="1"/>
                <c:pt idx="0">
                  <c:v>Terras Aráveis</c:v>
                </c:pt>
              </c:strCache>
            </c:strRef>
          </c:tx>
          <c:spPr>
            <a:ln w="22225" cap="rnd">
              <a:solidFill>
                <a:srgbClr val="FABA86"/>
              </a:solidFill>
              <a:round/>
            </a:ln>
            <a:effectLst/>
          </c:spPr>
          <c:marker>
            <c:symbol val="none"/>
          </c:marker>
          <c:cat>
            <c:strRef>
              <c:f>'PORTUGAL Culturas MPB'!$D$7:$L$7</c:f>
              <c:strCache>
                <c:ptCount val="9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'PORTUGAL Culturas MPB'!$D$9:$L$9</c:f>
              <c:numCache>
                <c:formatCode>#,##0</c:formatCode>
                <c:ptCount val="9"/>
                <c:pt idx="0">
                  <c:v>31746</c:v>
                </c:pt>
                <c:pt idx="1">
                  <c:v>29239.99</c:v>
                </c:pt>
                <c:pt idx="2">
                  <c:v>32064.27</c:v>
                </c:pt>
                <c:pt idx="3">
                  <c:v>36583</c:v>
                </c:pt>
                <c:pt idx="4">
                  <c:v>47292.54</c:v>
                </c:pt>
                <c:pt idx="5">
                  <c:v>52104</c:v>
                </c:pt>
                <c:pt idx="6">
                  <c:v>42866.5</c:v>
                </c:pt>
                <c:pt idx="7">
                  <c:v>55673.11</c:v>
                </c:pt>
                <c:pt idx="8">
                  <c:v>57381.136251661941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'PORTUGAL Culturas MPB'!$C$17</c:f>
              <c:strCache>
                <c:ptCount val="1"/>
                <c:pt idx="0">
                  <c:v>Prados e Pastagens Permanentes</c:v>
                </c:pt>
              </c:strCache>
            </c:strRef>
          </c:tx>
          <c:spPr>
            <a:ln w="2222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'PORTUGAL Culturas MPB'!$D$7:$L$7</c:f>
              <c:strCache>
                <c:ptCount val="9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'PORTUGAL Culturas MPB'!$D$17:$L$17</c:f>
              <c:numCache>
                <c:formatCode>#,##0</c:formatCode>
                <c:ptCount val="9"/>
                <c:pt idx="0">
                  <c:v>139979</c:v>
                </c:pt>
                <c:pt idx="1">
                  <c:v>138671.23000000001</c:v>
                </c:pt>
                <c:pt idx="2">
                  <c:v>150937.37</c:v>
                </c:pt>
                <c:pt idx="3">
                  <c:v>167757</c:v>
                </c:pt>
                <c:pt idx="4">
                  <c:v>152350.87</c:v>
                </c:pt>
                <c:pt idx="5">
                  <c:v>147323</c:v>
                </c:pt>
                <c:pt idx="6">
                  <c:v>124176.2</c:v>
                </c:pt>
                <c:pt idx="7">
                  <c:v>176341.55</c:v>
                </c:pt>
                <c:pt idx="8">
                  <c:v>196501.66186666623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'PORTUGAL Culturas MPB'!$C$18</c:f>
              <c:strCache>
                <c:ptCount val="1"/>
                <c:pt idx="0">
                  <c:v>Culturas Permanentes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'PORTUGAL Culturas MPB'!$D$7:$L$7</c:f>
              <c:strCache>
                <c:ptCount val="9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'PORTUGAL Culturas MPB'!$D$18:$L$18</c:f>
              <c:numCache>
                <c:formatCode>#,##0</c:formatCode>
                <c:ptCount val="9"/>
                <c:pt idx="0">
                  <c:v>29108</c:v>
                </c:pt>
                <c:pt idx="1">
                  <c:v>29383.29</c:v>
                </c:pt>
                <c:pt idx="2">
                  <c:v>29344.31</c:v>
                </c:pt>
                <c:pt idx="3">
                  <c:v>37036</c:v>
                </c:pt>
                <c:pt idx="4">
                  <c:v>45408.26</c:v>
                </c:pt>
                <c:pt idx="5">
                  <c:v>54359</c:v>
                </c:pt>
                <c:pt idx="6">
                  <c:v>46075.03</c:v>
                </c:pt>
                <c:pt idx="7">
                  <c:v>61197.85</c:v>
                </c:pt>
                <c:pt idx="8">
                  <c:v>65656.773750612003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6192384"/>
        <c:axId val="-76618204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'PORTUGAL Culturas MPB'!$C$10</c15:sqref>
                        </c15:formulaRef>
                      </c:ext>
                    </c:extLst>
                    <c:strCache>
                      <c:ptCount val="1"/>
                      <c:pt idx="0">
                        <c:v>Cereais para a produção de grão (incluindo sementes)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'PORTUGAL Culturas MPB'!$D$10:$L$10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7011.66</c:v>
                      </c:pt>
                      <c:pt idx="2">
                        <c:v>8135.33</c:v>
                      </c:pt>
                      <c:pt idx="3">
                        <c:v>6723</c:v>
                      </c:pt>
                      <c:pt idx="4">
                        <c:v>5284.77</c:v>
                      </c:pt>
                      <c:pt idx="5">
                        <c:v>5887</c:v>
                      </c:pt>
                      <c:pt idx="6">
                        <c:v>2808.82</c:v>
                      </c:pt>
                      <c:pt idx="7">
                        <c:v>4513.1000000000004</c:v>
                      </c:pt>
                      <c:pt idx="8">
                        <c:v>4888.5459999989998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MPB'!$C$11</c15:sqref>
                        </c15:formulaRef>
                      </c:ext>
                    </c:extLst>
                    <c:strCache>
                      <c:ptCount val="1"/>
                      <c:pt idx="0">
                        <c:v>Leguminosas secas e proteaginosas para a produção de grão (incluindo sementes e misturas de cereais e leguminosas)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MPB'!$D$11:$L$11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190</c:v>
                      </c:pt>
                      <c:pt idx="1">
                        <c:v>179.07</c:v>
                      </c:pt>
                      <c:pt idx="2">
                        <c:v>72.239999999999995</c:v>
                      </c:pt>
                      <c:pt idx="3">
                        <c:v>748</c:v>
                      </c:pt>
                      <c:pt idx="4">
                        <c:v>1197.6300000000001</c:v>
                      </c:pt>
                      <c:pt idx="5">
                        <c:v>1493</c:v>
                      </c:pt>
                      <c:pt idx="6">
                        <c:v>664.06</c:v>
                      </c:pt>
                      <c:pt idx="7">
                        <c:v>1016.191</c:v>
                      </c:pt>
                      <c:pt idx="8">
                        <c:v>1202.3400000000008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MPB'!$C$12</c15:sqref>
                        </c15:formulaRef>
                      </c:ext>
                    </c:extLst>
                    <c:strCache>
                      <c:ptCount val="1"/>
                      <c:pt idx="0">
                        <c:v>Culturas sachadas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MPB'!$D$12:$L$12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46.52</c:v>
                      </c:pt>
                      <c:pt idx="2">
                        <c:v>24.75</c:v>
                      </c:pt>
                      <c:pt idx="3">
                        <c:v>75</c:v>
                      </c:pt>
                      <c:pt idx="4">
                        <c:v>46.11</c:v>
                      </c:pt>
                      <c:pt idx="5">
                        <c:v>22</c:v>
                      </c:pt>
                      <c:pt idx="6">
                        <c:v>46.09</c:v>
                      </c:pt>
                      <c:pt idx="7">
                        <c:v>42.19</c:v>
                      </c:pt>
                      <c:pt idx="8">
                        <c:v>115.70499999999998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MPB'!$C$13</c15:sqref>
                        </c15:formulaRef>
                      </c:ext>
                    </c:extLst>
                    <c:strCache>
                      <c:ptCount val="1"/>
                      <c:pt idx="0">
                        <c:v>Culturas industriais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MPB'!$D$13:$L$13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1394</c:v>
                      </c:pt>
                      <c:pt idx="1">
                        <c:v>1393.77</c:v>
                      </c:pt>
                      <c:pt idx="2">
                        <c:v>1294.56</c:v>
                      </c:pt>
                      <c:pt idx="3">
                        <c:v>1318</c:v>
                      </c:pt>
                      <c:pt idx="4">
                        <c:v>899.87</c:v>
                      </c:pt>
                      <c:pt idx="5">
                        <c:v>906</c:v>
                      </c:pt>
                      <c:pt idx="6">
                        <c:v>663.6</c:v>
                      </c:pt>
                      <c:pt idx="7">
                        <c:v>1264.4100000000001</c:v>
                      </c:pt>
                      <c:pt idx="8">
                        <c:v>1512.4322979999986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MPB'!$C$14</c15:sqref>
                        </c15:formulaRef>
                      </c:ext>
                    </c:extLst>
                    <c:strCache>
                      <c:ptCount val="1"/>
                      <c:pt idx="0">
                        <c:v>Culturas forrageiras de terras aráveis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MPB'!$D$14:$L$14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15164</c:v>
                      </c:pt>
                      <c:pt idx="1">
                        <c:v>14546.67</c:v>
                      </c:pt>
                      <c:pt idx="2">
                        <c:v>13462.78</c:v>
                      </c:pt>
                      <c:pt idx="3">
                        <c:v>19663</c:v>
                      </c:pt>
                      <c:pt idx="4">
                        <c:v>31861.72</c:v>
                      </c:pt>
                      <c:pt idx="5">
                        <c:v>35424</c:v>
                      </c:pt>
                      <c:pt idx="6">
                        <c:v>30313.89</c:v>
                      </c:pt>
                      <c:pt idx="7">
                        <c:v>39161.919999999998</c:v>
                      </c:pt>
                      <c:pt idx="8">
                        <c:v>39067.938499999946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MPB'!$C$15</c15:sqref>
                        </c15:formulaRef>
                      </c:ext>
                    </c:extLst>
                    <c:strCache>
                      <c:ptCount val="1"/>
                      <c:pt idx="0">
                        <c:v>Culturas hortícolas (incluindo melões) e morangos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MPB'!$D$15:$L$15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815</c:v>
                      </c:pt>
                      <c:pt idx="1">
                        <c:v>1000.25</c:v>
                      </c:pt>
                      <c:pt idx="2">
                        <c:v>1596.03</c:v>
                      </c:pt>
                      <c:pt idx="3">
                        <c:v>1459</c:v>
                      </c:pt>
                      <c:pt idx="4">
                        <c:v>1802.72</c:v>
                      </c:pt>
                      <c:pt idx="5">
                        <c:v>2331</c:v>
                      </c:pt>
                      <c:pt idx="6">
                        <c:v>3295.82</c:v>
                      </c:pt>
                      <c:pt idx="7">
                        <c:v>3969.52</c:v>
                      </c:pt>
                      <c:pt idx="8">
                        <c:v>4375.9443026629988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MPB'!$C$16</c15:sqref>
                        </c15:formulaRef>
                      </c:ext>
                    </c:extLst>
                    <c:strCache>
                      <c:ptCount val="1"/>
                      <c:pt idx="0">
                        <c:v>Pousios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MPB'!$D$16:$L$16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5818</c:v>
                      </c:pt>
                      <c:pt idx="1">
                        <c:v>5062.05</c:v>
                      </c:pt>
                      <c:pt idx="2">
                        <c:v>7478.58</c:v>
                      </c:pt>
                      <c:pt idx="3">
                        <c:v>6597</c:v>
                      </c:pt>
                      <c:pt idx="4">
                        <c:v>6199.73</c:v>
                      </c:pt>
                      <c:pt idx="5">
                        <c:v>6041</c:v>
                      </c:pt>
                      <c:pt idx="6">
                        <c:v>5074.2</c:v>
                      </c:pt>
                      <c:pt idx="7">
                        <c:v>5705.09</c:v>
                      </c:pt>
                      <c:pt idx="8">
                        <c:v>6216.7601509999949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MPB'!$C$19</c15:sqref>
                        </c15:formulaRef>
                      </c:ext>
                    </c:extLst>
                    <c:strCache>
                      <c:ptCount val="1"/>
                      <c:pt idx="0">
                        <c:v>Culturas permanentes para consumo humano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MPB'!$D$19:$L$19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29108</c:v>
                      </c:pt>
                      <c:pt idx="1">
                        <c:v>29118.45</c:v>
                      </c:pt>
                      <c:pt idx="2">
                        <c:v>29108.79</c:v>
                      </c:pt>
                      <c:pt idx="3">
                        <c:v>37032</c:v>
                      </c:pt>
                      <c:pt idx="4">
                        <c:v>45392.649999999994</c:v>
                      </c:pt>
                      <c:pt idx="5">
                        <c:v>54359</c:v>
                      </c:pt>
                      <c:pt idx="6">
                        <c:v>41778.32</c:v>
                      </c:pt>
                      <c:pt idx="7">
                        <c:v>57972.9</c:v>
                      </c:pt>
                      <c:pt idx="8">
                        <c:v>62398.600750612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MPB'!$C$20</c15:sqref>
                        </c15:formulaRef>
                      </c:ext>
                    </c:extLst>
                    <c:strCache>
                      <c:ptCount val="1"/>
                      <c:pt idx="0">
                        <c:v>Frutos, bagas e frutos de casca rija (excluindo citrinos, uvas e morangos)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MPB'!$D$20:$L$20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6796</c:v>
                      </c:pt>
                      <c:pt idx="1">
                        <c:v>6125.38</c:v>
                      </c:pt>
                      <c:pt idx="2">
                        <c:v>6437.25</c:v>
                      </c:pt>
                      <c:pt idx="3">
                        <c:v>11702</c:v>
                      </c:pt>
                      <c:pt idx="4">
                        <c:v>19672.87</c:v>
                      </c:pt>
                      <c:pt idx="5">
                        <c:v>28369</c:v>
                      </c:pt>
                      <c:pt idx="6">
                        <c:v>16733.400000000001</c:v>
                      </c:pt>
                      <c:pt idx="7">
                        <c:v>23494.22</c:v>
                      </c:pt>
                      <c:pt idx="8">
                        <c:v>26054.220474630019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MPB'!$C$21</c15:sqref>
                        </c15:formulaRef>
                      </c:ext>
                    </c:extLst>
                    <c:strCache>
                      <c:ptCount val="1"/>
                      <c:pt idx="0">
                        <c:v>Frutos de zonas climáticas temperadas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MPB'!$D$21:$L$21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1027.45</c:v>
                      </c:pt>
                      <c:pt idx="2">
                        <c:v>1085.8599999999999</c:v>
                      </c:pt>
                      <c:pt idx="3">
                        <c:v>1417</c:v>
                      </c:pt>
                      <c:pt idx="4">
                        <c:v>1440.07</c:v>
                      </c:pt>
                      <c:pt idx="5">
                        <c:v>1699</c:v>
                      </c:pt>
                      <c:pt idx="6">
                        <c:v>999.14</c:v>
                      </c:pt>
                      <c:pt idx="7">
                        <c:v>1447.98</c:v>
                      </c:pt>
                      <c:pt idx="8">
                        <c:v>1418.755250978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MPB'!$C$22</c15:sqref>
                        </c15:formulaRef>
                      </c:ext>
                    </c:extLst>
                    <c:strCache>
                      <c:ptCount val="1"/>
                      <c:pt idx="0">
                        <c:v>Frutos de zonas climáticas subtropicais e tropicais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MPB'!$D$22:$L$22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298.37</c:v>
                      </c:pt>
                      <c:pt idx="2">
                        <c:v>396.63</c:v>
                      </c:pt>
                      <c:pt idx="3">
                        <c:v>541</c:v>
                      </c:pt>
                      <c:pt idx="4">
                        <c:v>829.25</c:v>
                      </c:pt>
                      <c:pt idx="5">
                        <c:v>772</c:v>
                      </c:pt>
                      <c:pt idx="6">
                        <c:v>333.77</c:v>
                      </c:pt>
                      <c:pt idx="7">
                        <c:v>726.66</c:v>
                      </c:pt>
                      <c:pt idx="8">
                        <c:v>1102.3344653260003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MPB'!$C$23</c15:sqref>
                        </c15:formulaRef>
                      </c:ext>
                    </c:extLst>
                    <c:strCache>
                      <c:ptCount val="1"/>
                      <c:pt idx="0">
                        <c:v>Bagas (excluindo morangos)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MPB'!$D$23:$L$23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429.03</c:v>
                      </c:pt>
                      <c:pt idx="2">
                        <c:v>366.89</c:v>
                      </c:pt>
                      <c:pt idx="3">
                        <c:v>926</c:v>
                      </c:pt>
                      <c:pt idx="4">
                        <c:v>952.84</c:v>
                      </c:pt>
                      <c:pt idx="5">
                        <c:v>1463</c:v>
                      </c:pt>
                      <c:pt idx="6">
                        <c:v>1804.57</c:v>
                      </c:pt>
                      <c:pt idx="7">
                        <c:v>1837.23</c:v>
                      </c:pt>
                      <c:pt idx="8">
                        <c:v>2188.1267453299988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MPB'!$C$24</c15:sqref>
                        </c15:formulaRef>
                      </c:ext>
                    </c:extLst>
                    <c:strCache>
                      <c:ptCount val="1"/>
                      <c:pt idx="0">
                        <c:v>Frutos de casca rija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MPB'!$D$24:$L$24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4598</c:v>
                      </c:pt>
                      <c:pt idx="1">
                        <c:v>4370.53</c:v>
                      </c:pt>
                      <c:pt idx="2">
                        <c:v>4587.87</c:v>
                      </c:pt>
                      <c:pt idx="3">
                        <c:v>8818</c:v>
                      </c:pt>
                      <c:pt idx="4">
                        <c:v>16450.71</c:v>
                      </c:pt>
                      <c:pt idx="5">
                        <c:v>24435</c:v>
                      </c:pt>
                      <c:pt idx="6">
                        <c:v>12992.23</c:v>
                      </c:pt>
                      <c:pt idx="7">
                        <c:v>19196.141199999998</c:v>
                      </c:pt>
                      <c:pt idx="8">
                        <c:v>21345.004012996018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MPB'!$C$25</c15:sqref>
                        </c15:formulaRef>
                      </c:ext>
                    </c:extLst>
                    <c:strCache>
                      <c:ptCount val="1"/>
                      <c:pt idx="0">
                        <c:v>Citrinos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MPB'!$D$25:$L$25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153</c:v>
                      </c:pt>
                      <c:pt idx="1">
                        <c:v>140.49</c:v>
                      </c:pt>
                      <c:pt idx="2">
                        <c:v>153.41999999999999</c:v>
                      </c:pt>
                      <c:pt idx="3">
                        <c:v>330</c:v>
                      </c:pt>
                      <c:pt idx="4">
                        <c:v>281.3</c:v>
                      </c:pt>
                      <c:pt idx="5">
                        <c:v>264</c:v>
                      </c:pt>
                      <c:pt idx="6">
                        <c:v>257.58</c:v>
                      </c:pt>
                      <c:pt idx="7">
                        <c:v>311.42</c:v>
                      </c:pt>
                      <c:pt idx="8">
                        <c:v>373.76675264999977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MPB'!$C$26</c15:sqref>
                        </c15:formulaRef>
                      </c:ext>
                    </c:extLst>
                    <c:strCache>
                      <c:ptCount val="1"/>
                      <c:pt idx="0">
                        <c:v>Uvas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MPB'!$D$26:$L$26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2974</c:v>
                      </c:pt>
                      <c:pt idx="1">
                        <c:v>2782.65</c:v>
                      </c:pt>
                      <c:pt idx="2">
                        <c:v>2772.05</c:v>
                      </c:pt>
                      <c:pt idx="3">
                        <c:v>2719</c:v>
                      </c:pt>
                      <c:pt idx="4">
                        <c:v>3073.82</c:v>
                      </c:pt>
                      <c:pt idx="5">
                        <c:v>3504</c:v>
                      </c:pt>
                      <c:pt idx="6">
                        <c:v>3656.97</c:v>
                      </c:pt>
                      <c:pt idx="7">
                        <c:v>3996.96</c:v>
                      </c:pt>
                      <c:pt idx="8">
                        <c:v>4555.2152006660008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MPB'!$C$27</c15:sqref>
                        </c15:formulaRef>
                      </c:ext>
                    </c:extLst>
                    <c:strCache>
                      <c:ptCount val="1"/>
                      <c:pt idx="0">
                        <c:v>Azeitonas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MPB'!$D$27:$L$27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19184</c:v>
                      </c:pt>
                      <c:pt idx="1">
                        <c:v>19497.55</c:v>
                      </c:pt>
                      <c:pt idx="2">
                        <c:v>19024.27</c:v>
                      </c:pt>
                      <c:pt idx="3">
                        <c:v>21766</c:v>
                      </c:pt>
                      <c:pt idx="4">
                        <c:v>21797.02</c:v>
                      </c:pt>
                      <c:pt idx="5">
                        <c:v>21634</c:v>
                      </c:pt>
                      <c:pt idx="6">
                        <c:v>17725.330000000002</c:v>
                      </c:pt>
                      <c:pt idx="7">
                        <c:v>23122.16</c:v>
                      </c:pt>
                      <c:pt idx="8">
                        <c:v>24454.827432665988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MPB'!$C$28</c15:sqref>
                        </c15:formulaRef>
                      </c:ext>
                    </c:extLst>
                    <c:strCache>
                      <c:ptCount val="1"/>
                      <c:pt idx="0">
                        <c:v>Outras culturas permanentes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MPB'!$D$28:$L$28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263.51</c:v>
                      </c:pt>
                      <c:pt idx="2">
                        <c:v>721.8</c:v>
                      </c:pt>
                      <c:pt idx="3">
                        <c:v>516</c:v>
                      </c:pt>
                      <c:pt idx="4">
                        <c:v>567.64</c:v>
                      </c:pt>
                      <c:pt idx="5">
                        <c:v>589</c:v>
                      </c:pt>
                      <c:pt idx="6">
                        <c:v>3405.04</c:v>
                      </c:pt>
                      <c:pt idx="7">
                        <c:v>7048.13</c:v>
                      </c:pt>
                      <c:pt idx="8">
                        <c:v>6960.5708899999991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MPB'!$C$29</c15:sqref>
                        </c15:formulaRef>
                      </c:ext>
                    </c:extLst>
                    <c:strCache>
                      <c:ptCount val="1"/>
                      <c:pt idx="0">
                        <c:v>Cogumelos de Cultura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MPB'!$D$7:$L$7</c15:sqref>
                        </c15:formulaRef>
                      </c:ext>
                    </c:extLst>
                    <c:strCache>
                      <c:ptCount val="9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Culturas MPB'!$D$29:$L$29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6.73</c:v>
                      </c:pt>
                      <c:pt idx="2">
                        <c:v>24.99</c:v>
                      </c:pt>
                      <c:pt idx="3">
                        <c:v>23</c:v>
                      </c:pt>
                      <c:pt idx="4">
                        <c:v>15.61</c:v>
                      </c:pt>
                      <c:pt idx="5">
                        <c:v>28</c:v>
                      </c:pt>
                      <c:pt idx="6">
                        <c:v>19.54</c:v>
                      </c:pt>
                      <c:pt idx="7">
                        <c:v>20.350000000000001</c:v>
                      </c:pt>
                      <c:pt idx="8">
                        <c:v>15.453600019999985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76619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766182048"/>
        <c:crosses val="autoZero"/>
        <c:auto val="1"/>
        <c:lblAlgn val="ctr"/>
        <c:lblOffset val="100"/>
        <c:noMultiLvlLbl val="0"/>
      </c:catAx>
      <c:valAx>
        <c:axId val="-76618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5A58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b="1">
                    <a:solidFill>
                      <a:srgbClr val="005A58"/>
                    </a:solidFill>
                  </a:rPr>
                  <a:t>(ha)</a:t>
                </a:r>
              </a:p>
            </c:rich>
          </c:tx>
          <c:layout>
            <c:manualLayout>
              <c:xMode val="edge"/>
              <c:yMode val="edge"/>
              <c:x val="1.7043059766910725E-2"/>
              <c:y val="2.48651112287780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5A58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76619238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67922948360354"/>
          <c:y val="0.91006655629804911"/>
          <c:w val="0.82104870722862933"/>
          <c:h val="8.28140592795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rgbClr val="005A58"/>
                </a:solidFill>
                <a:latin typeface="+mn-lt"/>
                <a:ea typeface="+mn-ea"/>
                <a:cs typeface="+mn-cs"/>
              </a:defRPr>
            </a:pPr>
            <a:r>
              <a:rPr lang="pt-PT" sz="1300" b="1">
                <a:solidFill>
                  <a:srgbClr val="005A58"/>
                </a:solidFill>
              </a:rPr>
              <a:t>Evolução do Efetivo Pecuário em MPB</a:t>
            </a:r>
          </a:p>
        </c:rich>
      </c:tx>
      <c:layout>
        <c:manualLayout>
          <c:xMode val="edge"/>
          <c:yMode val="edge"/>
          <c:x val="0.11078929322653076"/>
          <c:y val="1.285673846734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rgbClr val="005A58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2623368109164514E-2"/>
          <c:y val="0.16111889078230959"/>
          <c:w val="0.93564679989695887"/>
          <c:h val="0.6546343619145607"/>
        </c:manualLayout>
      </c:layout>
      <c:lineChart>
        <c:grouping val="standard"/>
        <c:varyColors val="0"/>
        <c:ser>
          <c:idx val="2"/>
          <c:order val="2"/>
          <c:tx>
            <c:strRef>
              <c:f>'PORTUGAL Efetivo Pecuário MPB'!$C$8</c:f>
              <c:strCache>
                <c:ptCount val="1"/>
                <c:pt idx="0">
                  <c:v>Bovinos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'PORTUGAL Efetivo Pecuário MPB'!$D$7:$K$7</c:f>
              <c:strCache>
                <c:ptCount val="8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'PORTUGAL Efetivo Pecuário MPB'!$D$8:$K$8</c:f>
              <c:numCache>
                <c:formatCode>#,##0</c:formatCode>
                <c:ptCount val="8"/>
                <c:pt idx="0">
                  <c:v>68004</c:v>
                </c:pt>
                <c:pt idx="1">
                  <c:v>69095</c:v>
                </c:pt>
                <c:pt idx="2">
                  <c:v>74343</c:v>
                </c:pt>
                <c:pt idx="3">
                  <c:v>97320</c:v>
                </c:pt>
                <c:pt idx="4">
                  <c:v>80152</c:v>
                </c:pt>
                <c:pt idx="5">
                  <c:v>86881</c:v>
                </c:pt>
                <c:pt idx="6">
                  <c:v>93191</c:v>
                </c:pt>
                <c:pt idx="7">
                  <c:v>95306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'PORTUGAL Efetivo Pecuário MPB'!$C$10</c:f>
              <c:strCache>
                <c:ptCount val="1"/>
                <c:pt idx="0">
                  <c:v>Ovinos</c:v>
                </c:pt>
              </c:strCache>
            </c:strRef>
          </c:tx>
          <c:spPr>
            <a:ln w="2222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'PORTUGAL Efetivo Pecuário MPB'!$D$7:$K$7</c:f>
              <c:strCache>
                <c:ptCount val="8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'PORTUGAL Efetivo Pecuário MPB'!$D$10:$K$10</c:f>
              <c:numCache>
                <c:formatCode>#,##0</c:formatCode>
                <c:ptCount val="8"/>
                <c:pt idx="0">
                  <c:v>90665</c:v>
                </c:pt>
                <c:pt idx="1">
                  <c:v>88528</c:v>
                </c:pt>
                <c:pt idx="2">
                  <c:v>91299</c:v>
                </c:pt>
                <c:pt idx="3">
                  <c:v>108375</c:v>
                </c:pt>
                <c:pt idx="4">
                  <c:v>85551</c:v>
                </c:pt>
                <c:pt idx="5">
                  <c:v>99328</c:v>
                </c:pt>
                <c:pt idx="6">
                  <c:v>96620</c:v>
                </c:pt>
                <c:pt idx="7">
                  <c:v>94117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'PORTUGAL Efetivo Pecuário MPB'!$C$12</c:f>
              <c:strCache>
                <c:ptCount val="1"/>
                <c:pt idx="0">
                  <c:v>Aves</c:v>
                </c:pt>
              </c:strCache>
            </c:strRef>
          </c:tx>
          <c:spPr>
            <a:ln w="22225" cap="rnd">
              <a:solidFill>
                <a:srgbClr val="FFC91D"/>
              </a:solidFill>
              <a:round/>
            </a:ln>
            <a:effectLst/>
          </c:spPr>
          <c:marker>
            <c:symbol val="none"/>
          </c:marker>
          <c:cat>
            <c:strRef>
              <c:f>'PORTUGAL Efetivo Pecuário MPB'!$D$7:$K$7</c:f>
              <c:strCache>
                <c:ptCount val="8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'PORTUGAL Efetivo Pecuário MPB'!$D$12:$K$12</c:f>
              <c:numCache>
                <c:formatCode>#,##0</c:formatCode>
                <c:ptCount val="8"/>
                <c:pt idx="0">
                  <c:v>44611</c:v>
                </c:pt>
                <c:pt idx="1">
                  <c:v>45264</c:v>
                </c:pt>
                <c:pt idx="2">
                  <c:v>57054</c:v>
                </c:pt>
                <c:pt idx="3">
                  <c:v>63291</c:v>
                </c:pt>
                <c:pt idx="4">
                  <c:v>42391</c:v>
                </c:pt>
                <c:pt idx="5">
                  <c:v>48160</c:v>
                </c:pt>
                <c:pt idx="6">
                  <c:v>57548</c:v>
                </c:pt>
                <c:pt idx="7">
                  <c:v>64630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'PORTUGAL Efetivo Pecuário MPB'!$C$17</c:f>
              <c:strCache>
                <c:ptCount val="1"/>
                <c:pt idx="0">
                  <c:v>Abelhas (n.º de colmeias)</c:v>
                </c:pt>
              </c:strCache>
            </c:strRef>
          </c:tx>
          <c:spPr>
            <a:ln w="222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'PORTUGAL Efetivo Pecuário MPB'!$D$7:$K$7</c:f>
              <c:strCache>
                <c:ptCount val="8"/>
                <c:pt idx="0">
                  <c:v>2012 (1)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'PORTUGAL Efetivo Pecuário MPB'!$D$17:$K$17</c:f>
              <c:numCache>
                <c:formatCode>#,##0</c:formatCode>
                <c:ptCount val="8"/>
                <c:pt idx="0">
                  <c:v>32409</c:v>
                </c:pt>
                <c:pt idx="1">
                  <c:v>33942</c:v>
                </c:pt>
                <c:pt idx="2">
                  <c:v>47118</c:v>
                </c:pt>
                <c:pt idx="3">
                  <c:v>55167</c:v>
                </c:pt>
                <c:pt idx="5">
                  <c:v>55249</c:v>
                </c:pt>
                <c:pt idx="6">
                  <c:v>42105</c:v>
                </c:pt>
                <c:pt idx="7">
                  <c:v>53849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6197824"/>
        <c:axId val="-7662027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'PORTUGAL Efetivo Pecuário MPB'!$C$6</c15:sqref>
                        </c15:formulaRef>
                      </c:ext>
                    </c:extLst>
                    <c:strCache>
                      <c:ptCount val="1"/>
                      <c:pt idx="0">
                        <c:v>EFETIVO PECUÁRIO</c:v>
                      </c:pt>
                    </c:strCache>
                  </c:strRef>
                </c:tx>
                <c:spPr>
                  <a:ln w="38100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'PORTUGAL Efetivo Pecuário MPB'!$D$6:$K$6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MPB'!$C$9</c15:sqref>
                        </c15:formulaRef>
                      </c:ext>
                    </c:extLst>
                    <c:strCache>
                      <c:ptCount val="1"/>
                      <c:pt idx="0">
                        <c:v>Suínos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MPB'!$D$9:$K$9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2636</c:v>
                      </c:pt>
                      <c:pt idx="1">
                        <c:v>2009</c:v>
                      </c:pt>
                      <c:pt idx="2">
                        <c:v>1723</c:v>
                      </c:pt>
                      <c:pt idx="3">
                        <c:v>833</c:v>
                      </c:pt>
                      <c:pt idx="4">
                        <c:v>647</c:v>
                      </c:pt>
                      <c:pt idx="5">
                        <c:v>1157</c:v>
                      </c:pt>
                      <c:pt idx="6">
                        <c:v>2896</c:v>
                      </c:pt>
                      <c:pt idx="7">
                        <c:v>6757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MPB'!$C$11</c15:sqref>
                        </c15:formulaRef>
                      </c:ext>
                    </c:extLst>
                    <c:strCache>
                      <c:ptCount val="1"/>
                      <c:pt idx="0">
                        <c:v>Caprinos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MPB'!$D$11:$K$11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8765</c:v>
                      </c:pt>
                      <c:pt idx="1">
                        <c:v>6519</c:v>
                      </c:pt>
                      <c:pt idx="2">
                        <c:v>6560</c:v>
                      </c:pt>
                      <c:pt idx="3">
                        <c:v>6468</c:v>
                      </c:pt>
                      <c:pt idx="4">
                        <c:v>5426</c:v>
                      </c:pt>
                      <c:pt idx="5">
                        <c:v>6475</c:v>
                      </c:pt>
                      <c:pt idx="6">
                        <c:v>5222</c:v>
                      </c:pt>
                      <c:pt idx="7">
                        <c:v>5631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MPB'!$C$13</c15:sqref>
                        </c15:formulaRef>
                      </c:ext>
                    </c:extLst>
                    <c:strCache>
                      <c:ptCount val="1"/>
                      <c:pt idx="0">
                        <c:v>Galinhas poedeiras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MPB'!$D$13:$K$13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5">
                        <c:v>12094</c:v>
                      </c:pt>
                      <c:pt idx="6">
                        <c:v>8989</c:v>
                      </c:pt>
                      <c:pt idx="7">
                        <c:v>10587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MPB'!$C$14</c15:sqref>
                        </c15:formulaRef>
                      </c:ext>
                    </c:extLst>
                    <c:strCache>
                      <c:ptCount val="1"/>
                      <c:pt idx="0">
                        <c:v>Frangos de carne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MPB'!$D$14:$K$14</c15:sqref>
                        </c15:formulaRef>
                      </c:ext>
                    </c:extLst>
                    <c:numCache>
                      <c:formatCode>#,##0</c:formatCode>
                      <c:ptCount val="8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MPB'!$C$15</c15:sqref>
                        </c15:formulaRef>
                      </c:ext>
                    </c:extLst>
                    <c:strCache>
                      <c:ptCount val="1"/>
                      <c:pt idx="0">
                        <c:v>Outras aves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MPB'!$D$15:$K$15</c15:sqref>
                        </c15:formulaRef>
                      </c:ext>
                    </c:extLst>
                    <c:numCache>
                      <c:formatCode>#,##0</c:formatCode>
                      <c:ptCount val="8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MPB'!$C$16</c15:sqref>
                        </c15:formulaRef>
                      </c:ext>
                    </c:extLst>
                    <c:strCache>
                      <c:ptCount val="1"/>
                      <c:pt idx="0">
                        <c:v>Equídeos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MPB'!$D$16:$K$16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1">
                        <c:v>176</c:v>
                      </c:pt>
                      <c:pt idx="2">
                        <c:v>162</c:v>
                      </c:pt>
                      <c:pt idx="3">
                        <c:v>204</c:v>
                      </c:pt>
                      <c:pt idx="5">
                        <c:v>157</c:v>
                      </c:pt>
                      <c:pt idx="6">
                        <c:v>87</c:v>
                      </c:pt>
                      <c:pt idx="7">
                        <c:v>128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MPB'!$C$18</c15:sqref>
                        </c15:formulaRef>
                      </c:ext>
                    </c:extLst>
                    <c:strCache>
                      <c:ptCount val="1"/>
                      <c:pt idx="0">
                        <c:v>Outros animais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MPB'!$D$7:$K$7</c15:sqref>
                        </c15:formulaRef>
                      </c:ext>
                    </c:extLst>
                    <c:strCache>
                      <c:ptCount val="8"/>
                      <c:pt idx="0">
                        <c:v>2012 (1)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'PORTUGAL Efetivo Pecuário MPB'!$D$18:$K$18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1">
                        <c:v>0</c:v>
                      </c:pt>
                      <c:pt idx="2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76619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766202720"/>
        <c:crosses val="autoZero"/>
        <c:auto val="1"/>
        <c:lblAlgn val="ctr"/>
        <c:lblOffset val="100"/>
        <c:noMultiLvlLbl val="0"/>
      </c:catAx>
      <c:valAx>
        <c:axId val="-76620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5A58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900" b="1">
                    <a:solidFill>
                      <a:srgbClr val="005A58"/>
                    </a:solidFill>
                  </a:rPr>
                  <a:t>(nº)</a:t>
                </a:r>
              </a:p>
            </c:rich>
          </c:tx>
          <c:layout>
            <c:manualLayout>
              <c:xMode val="edge"/>
              <c:yMode val="edge"/>
              <c:x val="1.3862528720036031E-2"/>
              <c:y val="3.62149205048341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5A58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766197824"/>
        <c:crosses val="autoZero"/>
        <c:crossBetween val="between"/>
        <c:majorUnit val="3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0139670406425"/>
          <c:y val="0.91315492612808846"/>
          <c:w val="0.81221504362209795"/>
          <c:h val="8.28140592795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gadr.gov.pt/agricultura-e-producao-biologica/links-ute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pp.pt/index.php/estatistica-agricolas-estruturais-e-de-producao/estatisticas-agricolas-estruturais-e-de-producao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</xdr:colOff>
      <xdr:row>0</xdr:row>
      <xdr:rowOff>59564</xdr:rowOff>
    </xdr:from>
    <xdr:to>
      <xdr:col>3</xdr:col>
      <xdr:colOff>2706688</xdr:colOff>
      <xdr:row>1</xdr:row>
      <xdr:rowOff>42398</xdr:rowOff>
    </xdr:to>
    <xdr:pic>
      <xdr:nvPicPr>
        <xdr:cNvPr id="5" name="Imagem 4" descr="GPP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9564"/>
          <a:ext cx="2690813" cy="474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39687</xdr:colOff>
      <xdr:row>1</xdr:row>
      <xdr:rowOff>420689</xdr:rowOff>
    </xdr:from>
    <xdr:to>
      <xdr:col>3</xdr:col>
      <xdr:colOff>3027687</xdr:colOff>
      <xdr:row>3</xdr:row>
      <xdr:rowOff>88365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0" y="912814"/>
          <a:ext cx="2988000" cy="651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3165187</xdr:colOff>
      <xdr:row>3</xdr:row>
      <xdr:rowOff>184727</xdr:rowOff>
    </xdr:from>
    <xdr:to>
      <xdr:col>2</xdr:col>
      <xdr:colOff>3750831</xdr:colOff>
      <xdr:row>4</xdr:row>
      <xdr:rowOff>274493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3330287" y="984827"/>
          <a:ext cx="585644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  <xdr:twoCellAnchor>
    <xdr:from>
      <xdr:col>2</xdr:col>
      <xdr:colOff>1</xdr:colOff>
      <xdr:row>14</xdr:row>
      <xdr:rowOff>0</xdr:rowOff>
    </xdr:from>
    <xdr:to>
      <xdr:col>7</xdr:col>
      <xdr:colOff>69851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6107</xdr:colOff>
      <xdr:row>30</xdr:row>
      <xdr:rowOff>39498</xdr:rowOff>
    </xdr:from>
    <xdr:to>
      <xdr:col>7</xdr:col>
      <xdr:colOff>0</xdr:colOff>
      <xdr:row>41</xdr:row>
      <xdr:rowOff>30530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3566302</xdr:colOff>
      <xdr:row>3</xdr:row>
      <xdr:rowOff>176889</xdr:rowOff>
    </xdr:from>
    <xdr:to>
      <xdr:col>2</xdr:col>
      <xdr:colOff>4166377</xdr:colOff>
      <xdr:row>4</xdr:row>
      <xdr:rowOff>266655</xdr:rowOff>
    </xdr:to>
    <xdr:sp macro="" textlink="">
      <xdr:nvSpPr>
        <xdr:cNvPr id="5" name="CaixaDeTexto 4">
          <a:hlinkClick xmlns:r="http://schemas.openxmlformats.org/officeDocument/2006/relationships" r:id="rId2"/>
        </xdr:cNvPr>
        <xdr:cNvSpPr txBox="1"/>
      </xdr:nvSpPr>
      <xdr:spPr>
        <a:xfrm>
          <a:off x="3725052" y="976989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69273</xdr:colOff>
      <xdr:row>20</xdr:row>
      <xdr:rowOff>5772</xdr:rowOff>
    </xdr:from>
    <xdr:to>
      <xdr:col>7</xdr:col>
      <xdr:colOff>107950</xdr:colOff>
      <xdr:row>31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3341255</xdr:colOff>
      <xdr:row>3</xdr:row>
      <xdr:rowOff>182418</xdr:rowOff>
    </xdr:from>
    <xdr:to>
      <xdr:col>2</xdr:col>
      <xdr:colOff>3941330</xdr:colOff>
      <xdr:row>4</xdr:row>
      <xdr:rowOff>272184</xdr:rowOff>
    </xdr:to>
    <xdr:sp macro="" textlink="">
      <xdr:nvSpPr>
        <xdr:cNvPr id="5" name="CaixaDeTexto 4">
          <a:hlinkClick xmlns:r="http://schemas.openxmlformats.org/officeDocument/2006/relationships" r:id="rId2"/>
        </xdr:cNvPr>
        <xdr:cNvSpPr txBox="1"/>
      </xdr:nvSpPr>
      <xdr:spPr>
        <a:xfrm>
          <a:off x="3506355" y="982518"/>
          <a:ext cx="600075" cy="280266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</a:rPr>
            <a:t>Índice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2603500</xdr:colOff>
      <xdr:row>2</xdr:row>
      <xdr:rowOff>82550</xdr:rowOff>
    </xdr:from>
    <xdr:to>
      <xdr:col>1</xdr:col>
      <xdr:colOff>3203575</xdr:colOff>
      <xdr:row>3</xdr:row>
      <xdr:rowOff>155575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2711450" y="692150"/>
          <a:ext cx="600075" cy="263525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  <a:latin typeface="+mn-lt"/>
            </a:rPr>
            <a:t>Índice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2597150</xdr:colOff>
      <xdr:row>2</xdr:row>
      <xdr:rowOff>82550</xdr:rowOff>
    </xdr:from>
    <xdr:to>
      <xdr:col>1</xdr:col>
      <xdr:colOff>3197225</xdr:colOff>
      <xdr:row>3</xdr:row>
      <xdr:rowOff>152400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2705100" y="692150"/>
          <a:ext cx="600075" cy="260350"/>
        </a:xfrm>
        <a:prstGeom prst="rect">
          <a:avLst/>
        </a:prstGeom>
        <a:solidFill>
          <a:srgbClr val="005A58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>
                  <a:lumMod val="85000"/>
                </a:schemeClr>
              </a:solidFill>
              <a:latin typeface="+mn-lt"/>
            </a:rPr>
            <a:t>Índice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W44"/>
  <sheetViews>
    <sheetView showGridLines="0" tabSelected="1" topLeftCell="C1" zoomScale="80" zoomScaleNormal="80" workbookViewId="0">
      <selection activeCell="H7" sqref="H7"/>
    </sheetView>
  </sheetViews>
  <sheetFormatPr defaultRowHeight="15.5" x14ac:dyDescent="0.35"/>
  <cols>
    <col min="1" max="1" width="2.5" style="34" hidden="1" customWidth="1"/>
    <col min="2" max="2" width="25.83203125" style="34" hidden="1" customWidth="1"/>
    <col min="3" max="3" width="10.75" style="34" customWidth="1"/>
    <col min="4" max="4" width="50.58203125" style="34" customWidth="1"/>
    <col min="5" max="5" width="80.58203125" style="59" customWidth="1"/>
    <col min="6" max="6" width="1.83203125" style="34" customWidth="1"/>
    <col min="7" max="7" width="13.75" style="55" customWidth="1"/>
    <col min="8" max="16" width="8.83203125" style="34" customWidth="1"/>
    <col min="17" max="17" width="14.33203125" style="34" bestFit="1" customWidth="1"/>
    <col min="18" max="256" width="8.58203125" style="34"/>
    <col min="257" max="258" width="0" style="34" hidden="1" customWidth="1"/>
    <col min="259" max="259" width="5.75" style="34" customWidth="1"/>
    <col min="260" max="260" width="38.75" style="34" customWidth="1"/>
    <col min="261" max="261" width="63.75" style="34" customWidth="1"/>
    <col min="262" max="262" width="2.5" style="34" customWidth="1"/>
    <col min="263" max="263" width="13.25" style="34" customWidth="1"/>
    <col min="264" max="272" width="8.83203125" style="34" customWidth="1"/>
    <col min="273" max="273" width="14.33203125" style="34" bestFit="1" customWidth="1"/>
    <col min="274" max="512" width="8.58203125" style="34"/>
    <col min="513" max="514" width="0" style="34" hidden="1" customWidth="1"/>
    <col min="515" max="515" width="5.75" style="34" customWidth="1"/>
    <col min="516" max="516" width="38.75" style="34" customWidth="1"/>
    <col min="517" max="517" width="63.75" style="34" customWidth="1"/>
    <col min="518" max="518" width="2.5" style="34" customWidth="1"/>
    <col min="519" max="519" width="13.25" style="34" customWidth="1"/>
    <col min="520" max="528" width="8.83203125" style="34" customWidth="1"/>
    <col min="529" max="529" width="14.33203125" style="34" bestFit="1" customWidth="1"/>
    <col min="530" max="768" width="8.58203125" style="34"/>
    <col min="769" max="770" width="0" style="34" hidden="1" customWidth="1"/>
    <col min="771" max="771" width="5.75" style="34" customWidth="1"/>
    <col min="772" max="772" width="38.75" style="34" customWidth="1"/>
    <col min="773" max="773" width="63.75" style="34" customWidth="1"/>
    <col min="774" max="774" width="2.5" style="34" customWidth="1"/>
    <col min="775" max="775" width="13.25" style="34" customWidth="1"/>
    <col min="776" max="784" width="8.83203125" style="34" customWidth="1"/>
    <col min="785" max="785" width="14.33203125" style="34" bestFit="1" customWidth="1"/>
    <col min="786" max="1024" width="8.58203125" style="34"/>
    <col min="1025" max="1026" width="0" style="34" hidden="1" customWidth="1"/>
    <col min="1027" max="1027" width="5.75" style="34" customWidth="1"/>
    <col min="1028" max="1028" width="38.75" style="34" customWidth="1"/>
    <col min="1029" max="1029" width="63.75" style="34" customWidth="1"/>
    <col min="1030" max="1030" width="2.5" style="34" customWidth="1"/>
    <col min="1031" max="1031" width="13.25" style="34" customWidth="1"/>
    <col min="1032" max="1040" width="8.83203125" style="34" customWidth="1"/>
    <col min="1041" max="1041" width="14.33203125" style="34" bestFit="1" customWidth="1"/>
    <col min="1042" max="1280" width="8.58203125" style="34"/>
    <col min="1281" max="1282" width="0" style="34" hidden="1" customWidth="1"/>
    <col min="1283" max="1283" width="5.75" style="34" customWidth="1"/>
    <col min="1284" max="1284" width="38.75" style="34" customWidth="1"/>
    <col min="1285" max="1285" width="63.75" style="34" customWidth="1"/>
    <col min="1286" max="1286" width="2.5" style="34" customWidth="1"/>
    <col min="1287" max="1287" width="13.25" style="34" customWidth="1"/>
    <col min="1288" max="1296" width="8.83203125" style="34" customWidth="1"/>
    <col min="1297" max="1297" width="14.33203125" style="34" bestFit="1" customWidth="1"/>
    <col min="1298" max="1536" width="8.58203125" style="34"/>
    <col min="1537" max="1538" width="0" style="34" hidden="1" customWidth="1"/>
    <col min="1539" max="1539" width="5.75" style="34" customWidth="1"/>
    <col min="1540" max="1540" width="38.75" style="34" customWidth="1"/>
    <col min="1541" max="1541" width="63.75" style="34" customWidth="1"/>
    <col min="1542" max="1542" width="2.5" style="34" customWidth="1"/>
    <col min="1543" max="1543" width="13.25" style="34" customWidth="1"/>
    <col min="1544" max="1552" width="8.83203125" style="34" customWidth="1"/>
    <col min="1553" max="1553" width="14.33203125" style="34" bestFit="1" customWidth="1"/>
    <col min="1554" max="1792" width="8.58203125" style="34"/>
    <col min="1793" max="1794" width="0" style="34" hidden="1" customWidth="1"/>
    <col min="1795" max="1795" width="5.75" style="34" customWidth="1"/>
    <col min="1796" max="1796" width="38.75" style="34" customWidth="1"/>
    <col min="1797" max="1797" width="63.75" style="34" customWidth="1"/>
    <col min="1798" max="1798" width="2.5" style="34" customWidth="1"/>
    <col min="1799" max="1799" width="13.25" style="34" customWidth="1"/>
    <col min="1800" max="1808" width="8.83203125" style="34" customWidth="1"/>
    <col min="1809" max="1809" width="14.33203125" style="34" bestFit="1" customWidth="1"/>
    <col min="1810" max="2048" width="8.58203125" style="34"/>
    <col min="2049" max="2050" width="0" style="34" hidden="1" customWidth="1"/>
    <col min="2051" max="2051" width="5.75" style="34" customWidth="1"/>
    <col min="2052" max="2052" width="38.75" style="34" customWidth="1"/>
    <col min="2053" max="2053" width="63.75" style="34" customWidth="1"/>
    <col min="2054" max="2054" width="2.5" style="34" customWidth="1"/>
    <col min="2055" max="2055" width="13.25" style="34" customWidth="1"/>
    <col min="2056" max="2064" width="8.83203125" style="34" customWidth="1"/>
    <col min="2065" max="2065" width="14.33203125" style="34" bestFit="1" customWidth="1"/>
    <col min="2066" max="2304" width="8.58203125" style="34"/>
    <col min="2305" max="2306" width="0" style="34" hidden="1" customWidth="1"/>
    <col min="2307" max="2307" width="5.75" style="34" customWidth="1"/>
    <col min="2308" max="2308" width="38.75" style="34" customWidth="1"/>
    <col min="2309" max="2309" width="63.75" style="34" customWidth="1"/>
    <col min="2310" max="2310" width="2.5" style="34" customWidth="1"/>
    <col min="2311" max="2311" width="13.25" style="34" customWidth="1"/>
    <col min="2312" max="2320" width="8.83203125" style="34" customWidth="1"/>
    <col min="2321" max="2321" width="14.33203125" style="34" bestFit="1" customWidth="1"/>
    <col min="2322" max="2560" width="8.58203125" style="34"/>
    <col min="2561" max="2562" width="0" style="34" hidden="1" customWidth="1"/>
    <col min="2563" max="2563" width="5.75" style="34" customWidth="1"/>
    <col min="2564" max="2564" width="38.75" style="34" customWidth="1"/>
    <col min="2565" max="2565" width="63.75" style="34" customWidth="1"/>
    <col min="2566" max="2566" width="2.5" style="34" customWidth="1"/>
    <col min="2567" max="2567" width="13.25" style="34" customWidth="1"/>
    <col min="2568" max="2576" width="8.83203125" style="34" customWidth="1"/>
    <col min="2577" max="2577" width="14.33203125" style="34" bestFit="1" customWidth="1"/>
    <col min="2578" max="2816" width="8.58203125" style="34"/>
    <col min="2817" max="2818" width="0" style="34" hidden="1" customWidth="1"/>
    <col min="2819" max="2819" width="5.75" style="34" customWidth="1"/>
    <col min="2820" max="2820" width="38.75" style="34" customWidth="1"/>
    <col min="2821" max="2821" width="63.75" style="34" customWidth="1"/>
    <col min="2822" max="2822" width="2.5" style="34" customWidth="1"/>
    <col min="2823" max="2823" width="13.25" style="34" customWidth="1"/>
    <col min="2824" max="2832" width="8.83203125" style="34" customWidth="1"/>
    <col min="2833" max="2833" width="14.33203125" style="34" bestFit="1" customWidth="1"/>
    <col min="2834" max="3072" width="8.58203125" style="34"/>
    <col min="3073" max="3074" width="0" style="34" hidden="1" customWidth="1"/>
    <col min="3075" max="3075" width="5.75" style="34" customWidth="1"/>
    <col min="3076" max="3076" width="38.75" style="34" customWidth="1"/>
    <col min="3077" max="3077" width="63.75" style="34" customWidth="1"/>
    <col min="3078" max="3078" width="2.5" style="34" customWidth="1"/>
    <col min="3079" max="3079" width="13.25" style="34" customWidth="1"/>
    <col min="3080" max="3088" width="8.83203125" style="34" customWidth="1"/>
    <col min="3089" max="3089" width="14.33203125" style="34" bestFit="1" customWidth="1"/>
    <col min="3090" max="3328" width="8.58203125" style="34"/>
    <col min="3329" max="3330" width="0" style="34" hidden="1" customWidth="1"/>
    <col min="3331" max="3331" width="5.75" style="34" customWidth="1"/>
    <col min="3332" max="3332" width="38.75" style="34" customWidth="1"/>
    <col min="3333" max="3333" width="63.75" style="34" customWidth="1"/>
    <col min="3334" max="3334" width="2.5" style="34" customWidth="1"/>
    <col min="3335" max="3335" width="13.25" style="34" customWidth="1"/>
    <col min="3336" max="3344" width="8.83203125" style="34" customWidth="1"/>
    <col min="3345" max="3345" width="14.33203125" style="34" bestFit="1" customWidth="1"/>
    <col min="3346" max="3584" width="8.58203125" style="34"/>
    <col min="3585" max="3586" width="0" style="34" hidden="1" customWidth="1"/>
    <col min="3587" max="3587" width="5.75" style="34" customWidth="1"/>
    <col min="3588" max="3588" width="38.75" style="34" customWidth="1"/>
    <col min="3589" max="3589" width="63.75" style="34" customWidth="1"/>
    <col min="3590" max="3590" width="2.5" style="34" customWidth="1"/>
    <col min="3591" max="3591" width="13.25" style="34" customWidth="1"/>
    <col min="3592" max="3600" width="8.83203125" style="34" customWidth="1"/>
    <col min="3601" max="3601" width="14.33203125" style="34" bestFit="1" customWidth="1"/>
    <col min="3602" max="3840" width="8.58203125" style="34"/>
    <col min="3841" max="3842" width="0" style="34" hidden="1" customWidth="1"/>
    <col min="3843" max="3843" width="5.75" style="34" customWidth="1"/>
    <col min="3844" max="3844" width="38.75" style="34" customWidth="1"/>
    <col min="3845" max="3845" width="63.75" style="34" customWidth="1"/>
    <col min="3846" max="3846" width="2.5" style="34" customWidth="1"/>
    <col min="3847" max="3847" width="13.25" style="34" customWidth="1"/>
    <col min="3848" max="3856" width="8.83203125" style="34" customWidth="1"/>
    <col min="3857" max="3857" width="14.33203125" style="34" bestFit="1" customWidth="1"/>
    <col min="3858" max="4096" width="8.58203125" style="34"/>
    <col min="4097" max="4098" width="0" style="34" hidden="1" customWidth="1"/>
    <col min="4099" max="4099" width="5.75" style="34" customWidth="1"/>
    <col min="4100" max="4100" width="38.75" style="34" customWidth="1"/>
    <col min="4101" max="4101" width="63.75" style="34" customWidth="1"/>
    <col min="4102" max="4102" width="2.5" style="34" customWidth="1"/>
    <col min="4103" max="4103" width="13.25" style="34" customWidth="1"/>
    <col min="4104" max="4112" width="8.83203125" style="34" customWidth="1"/>
    <col min="4113" max="4113" width="14.33203125" style="34" bestFit="1" customWidth="1"/>
    <col min="4114" max="4352" width="8.58203125" style="34"/>
    <col min="4353" max="4354" width="0" style="34" hidden="1" customWidth="1"/>
    <col min="4355" max="4355" width="5.75" style="34" customWidth="1"/>
    <col min="4356" max="4356" width="38.75" style="34" customWidth="1"/>
    <col min="4357" max="4357" width="63.75" style="34" customWidth="1"/>
    <col min="4358" max="4358" width="2.5" style="34" customWidth="1"/>
    <col min="4359" max="4359" width="13.25" style="34" customWidth="1"/>
    <col min="4360" max="4368" width="8.83203125" style="34" customWidth="1"/>
    <col min="4369" max="4369" width="14.33203125" style="34" bestFit="1" customWidth="1"/>
    <col min="4370" max="4608" width="8.58203125" style="34"/>
    <col min="4609" max="4610" width="0" style="34" hidden="1" customWidth="1"/>
    <col min="4611" max="4611" width="5.75" style="34" customWidth="1"/>
    <col min="4612" max="4612" width="38.75" style="34" customWidth="1"/>
    <col min="4613" max="4613" width="63.75" style="34" customWidth="1"/>
    <col min="4614" max="4614" width="2.5" style="34" customWidth="1"/>
    <col min="4615" max="4615" width="13.25" style="34" customWidth="1"/>
    <col min="4616" max="4624" width="8.83203125" style="34" customWidth="1"/>
    <col min="4625" max="4625" width="14.33203125" style="34" bestFit="1" customWidth="1"/>
    <col min="4626" max="4864" width="8.58203125" style="34"/>
    <col min="4865" max="4866" width="0" style="34" hidden="1" customWidth="1"/>
    <col min="4867" max="4867" width="5.75" style="34" customWidth="1"/>
    <col min="4868" max="4868" width="38.75" style="34" customWidth="1"/>
    <col min="4869" max="4869" width="63.75" style="34" customWidth="1"/>
    <col min="4870" max="4870" width="2.5" style="34" customWidth="1"/>
    <col min="4871" max="4871" width="13.25" style="34" customWidth="1"/>
    <col min="4872" max="4880" width="8.83203125" style="34" customWidth="1"/>
    <col min="4881" max="4881" width="14.33203125" style="34" bestFit="1" customWidth="1"/>
    <col min="4882" max="5120" width="8.58203125" style="34"/>
    <col min="5121" max="5122" width="0" style="34" hidden="1" customWidth="1"/>
    <col min="5123" max="5123" width="5.75" style="34" customWidth="1"/>
    <col min="5124" max="5124" width="38.75" style="34" customWidth="1"/>
    <col min="5125" max="5125" width="63.75" style="34" customWidth="1"/>
    <col min="5126" max="5126" width="2.5" style="34" customWidth="1"/>
    <col min="5127" max="5127" width="13.25" style="34" customWidth="1"/>
    <col min="5128" max="5136" width="8.83203125" style="34" customWidth="1"/>
    <col min="5137" max="5137" width="14.33203125" style="34" bestFit="1" customWidth="1"/>
    <col min="5138" max="5376" width="8.58203125" style="34"/>
    <col min="5377" max="5378" width="0" style="34" hidden="1" customWidth="1"/>
    <col min="5379" max="5379" width="5.75" style="34" customWidth="1"/>
    <col min="5380" max="5380" width="38.75" style="34" customWidth="1"/>
    <col min="5381" max="5381" width="63.75" style="34" customWidth="1"/>
    <col min="5382" max="5382" width="2.5" style="34" customWidth="1"/>
    <col min="5383" max="5383" width="13.25" style="34" customWidth="1"/>
    <col min="5384" max="5392" width="8.83203125" style="34" customWidth="1"/>
    <col min="5393" max="5393" width="14.33203125" style="34" bestFit="1" customWidth="1"/>
    <col min="5394" max="5632" width="8.58203125" style="34"/>
    <col min="5633" max="5634" width="0" style="34" hidden="1" customWidth="1"/>
    <col min="5635" max="5635" width="5.75" style="34" customWidth="1"/>
    <col min="5636" max="5636" width="38.75" style="34" customWidth="1"/>
    <col min="5637" max="5637" width="63.75" style="34" customWidth="1"/>
    <col min="5638" max="5638" width="2.5" style="34" customWidth="1"/>
    <col min="5639" max="5639" width="13.25" style="34" customWidth="1"/>
    <col min="5640" max="5648" width="8.83203125" style="34" customWidth="1"/>
    <col min="5649" max="5649" width="14.33203125" style="34" bestFit="1" customWidth="1"/>
    <col min="5650" max="5888" width="8.58203125" style="34"/>
    <col min="5889" max="5890" width="0" style="34" hidden="1" customWidth="1"/>
    <col min="5891" max="5891" width="5.75" style="34" customWidth="1"/>
    <col min="5892" max="5892" width="38.75" style="34" customWidth="1"/>
    <col min="5893" max="5893" width="63.75" style="34" customWidth="1"/>
    <col min="5894" max="5894" width="2.5" style="34" customWidth="1"/>
    <col min="5895" max="5895" width="13.25" style="34" customWidth="1"/>
    <col min="5896" max="5904" width="8.83203125" style="34" customWidth="1"/>
    <col min="5905" max="5905" width="14.33203125" style="34" bestFit="1" customWidth="1"/>
    <col min="5906" max="6144" width="8.58203125" style="34"/>
    <col min="6145" max="6146" width="0" style="34" hidden="1" customWidth="1"/>
    <col min="6147" max="6147" width="5.75" style="34" customWidth="1"/>
    <col min="6148" max="6148" width="38.75" style="34" customWidth="1"/>
    <col min="6149" max="6149" width="63.75" style="34" customWidth="1"/>
    <col min="6150" max="6150" width="2.5" style="34" customWidth="1"/>
    <col min="6151" max="6151" width="13.25" style="34" customWidth="1"/>
    <col min="6152" max="6160" width="8.83203125" style="34" customWidth="1"/>
    <col min="6161" max="6161" width="14.33203125" style="34" bestFit="1" customWidth="1"/>
    <col min="6162" max="6400" width="8.58203125" style="34"/>
    <col min="6401" max="6402" width="0" style="34" hidden="1" customWidth="1"/>
    <col min="6403" max="6403" width="5.75" style="34" customWidth="1"/>
    <col min="6404" max="6404" width="38.75" style="34" customWidth="1"/>
    <col min="6405" max="6405" width="63.75" style="34" customWidth="1"/>
    <col min="6406" max="6406" width="2.5" style="34" customWidth="1"/>
    <col min="6407" max="6407" width="13.25" style="34" customWidth="1"/>
    <col min="6408" max="6416" width="8.83203125" style="34" customWidth="1"/>
    <col min="6417" max="6417" width="14.33203125" style="34" bestFit="1" customWidth="1"/>
    <col min="6418" max="6656" width="8.58203125" style="34"/>
    <col min="6657" max="6658" width="0" style="34" hidden="1" customWidth="1"/>
    <col min="6659" max="6659" width="5.75" style="34" customWidth="1"/>
    <col min="6660" max="6660" width="38.75" style="34" customWidth="1"/>
    <col min="6661" max="6661" width="63.75" style="34" customWidth="1"/>
    <col min="6662" max="6662" width="2.5" style="34" customWidth="1"/>
    <col min="6663" max="6663" width="13.25" style="34" customWidth="1"/>
    <col min="6664" max="6672" width="8.83203125" style="34" customWidth="1"/>
    <col min="6673" max="6673" width="14.33203125" style="34" bestFit="1" customWidth="1"/>
    <col min="6674" max="6912" width="8.58203125" style="34"/>
    <col min="6913" max="6914" width="0" style="34" hidden="1" customWidth="1"/>
    <col min="6915" max="6915" width="5.75" style="34" customWidth="1"/>
    <col min="6916" max="6916" width="38.75" style="34" customWidth="1"/>
    <col min="6917" max="6917" width="63.75" style="34" customWidth="1"/>
    <col min="6918" max="6918" width="2.5" style="34" customWidth="1"/>
    <col min="6919" max="6919" width="13.25" style="34" customWidth="1"/>
    <col min="6920" max="6928" width="8.83203125" style="34" customWidth="1"/>
    <col min="6929" max="6929" width="14.33203125" style="34" bestFit="1" customWidth="1"/>
    <col min="6930" max="7168" width="8.58203125" style="34"/>
    <col min="7169" max="7170" width="0" style="34" hidden="1" customWidth="1"/>
    <col min="7171" max="7171" width="5.75" style="34" customWidth="1"/>
    <col min="7172" max="7172" width="38.75" style="34" customWidth="1"/>
    <col min="7173" max="7173" width="63.75" style="34" customWidth="1"/>
    <col min="7174" max="7174" width="2.5" style="34" customWidth="1"/>
    <col min="7175" max="7175" width="13.25" style="34" customWidth="1"/>
    <col min="7176" max="7184" width="8.83203125" style="34" customWidth="1"/>
    <col min="7185" max="7185" width="14.33203125" style="34" bestFit="1" customWidth="1"/>
    <col min="7186" max="7424" width="8.58203125" style="34"/>
    <col min="7425" max="7426" width="0" style="34" hidden="1" customWidth="1"/>
    <col min="7427" max="7427" width="5.75" style="34" customWidth="1"/>
    <col min="7428" max="7428" width="38.75" style="34" customWidth="1"/>
    <col min="7429" max="7429" width="63.75" style="34" customWidth="1"/>
    <col min="7430" max="7430" width="2.5" style="34" customWidth="1"/>
    <col min="7431" max="7431" width="13.25" style="34" customWidth="1"/>
    <col min="7432" max="7440" width="8.83203125" style="34" customWidth="1"/>
    <col min="7441" max="7441" width="14.33203125" style="34" bestFit="1" customWidth="1"/>
    <col min="7442" max="7680" width="8.58203125" style="34"/>
    <col min="7681" max="7682" width="0" style="34" hidden="1" customWidth="1"/>
    <col min="7683" max="7683" width="5.75" style="34" customWidth="1"/>
    <col min="7684" max="7684" width="38.75" style="34" customWidth="1"/>
    <col min="7685" max="7685" width="63.75" style="34" customWidth="1"/>
    <col min="7686" max="7686" width="2.5" style="34" customWidth="1"/>
    <col min="7687" max="7687" width="13.25" style="34" customWidth="1"/>
    <col min="7688" max="7696" width="8.83203125" style="34" customWidth="1"/>
    <col min="7697" max="7697" width="14.33203125" style="34" bestFit="1" customWidth="1"/>
    <col min="7698" max="7936" width="8.58203125" style="34"/>
    <col min="7937" max="7938" width="0" style="34" hidden="1" customWidth="1"/>
    <col min="7939" max="7939" width="5.75" style="34" customWidth="1"/>
    <col min="7940" max="7940" width="38.75" style="34" customWidth="1"/>
    <col min="7941" max="7941" width="63.75" style="34" customWidth="1"/>
    <col min="7942" max="7942" width="2.5" style="34" customWidth="1"/>
    <col min="7943" max="7943" width="13.25" style="34" customWidth="1"/>
    <col min="7944" max="7952" width="8.83203125" style="34" customWidth="1"/>
    <col min="7953" max="7953" width="14.33203125" style="34" bestFit="1" customWidth="1"/>
    <col min="7954" max="8192" width="8.58203125" style="34"/>
    <col min="8193" max="8194" width="0" style="34" hidden="1" customWidth="1"/>
    <col min="8195" max="8195" width="5.75" style="34" customWidth="1"/>
    <col min="8196" max="8196" width="38.75" style="34" customWidth="1"/>
    <col min="8197" max="8197" width="63.75" style="34" customWidth="1"/>
    <col min="8198" max="8198" width="2.5" style="34" customWidth="1"/>
    <col min="8199" max="8199" width="13.25" style="34" customWidth="1"/>
    <col min="8200" max="8208" width="8.83203125" style="34" customWidth="1"/>
    <col min="8209" max="8209" width="14.33203125" style="34" bestFit="1" customWidth="1"/>
    <col min="8210" max="8448" width="8.58203125" style="34"/>
    <col min="8449" max="8450" width="0" style="34" hidden="1" customWidth="1"/>
    <col min="8451" max="8451" width="5.75" style="34" customWidth="1"/>
    <col min="8452" max="8452" width="38.75" style="34" customWidth="1"/>
    <col min="8453" max="8453" width="63.75" style="34" customWidth="1"/>
    <col min="8454" max="8454" width="2.5" style="34" customWidth="1"/>
    <col min="8455" max="8455" width="13.25" style="34" customWidth="1"/>
    <col min="8456" max="8464" width="8.83203125" style="34" customWidth="1"/>
    <col min="8465" max="8465" width="14.33203125" style="34" bestFit="1" customWidth="1"/>
    <col min="8466" max="8704" width="8.58203125" style="34"/>
    <col min="8705" max="8706" width="0" style="34" hidden="1" customWidth="1"/>
    <col min="8707" max="8707" width="5.75" style="34" customWidth="1"/>
    <col min="8708" max="8708" width="38.75" style="34" customWidth="1"/>
    <col min="8709" max="8709" width="63.75" style="34" customWidth="1"/>
    <col min="8710" max="8710" width="2.5" style="34" customWidth="1"/>
    <col min="8711" max="8711" width="13.25" style="34" customWidth="1"/>
    <col min="8712" max="8720" width="8.83203125" style="34" customWidth="1"/>
    <col min="8721" max="8721" width="14.33203125" style="34" bestFit="1" customWidth="1"/>
    <col min="8722" max="8960" width="8.58203125" style="34"/>
    <col min="8961" max="8962" width="0" style="34" hidden="1" customWidth="1"/>
    <col min="8963" max="8963" width="5.75" style="34" customWidth="1"/>
    <col min="8964" max="8964" width="38.75" style="34" customWidth="1"/>
    <col min="8965" max="8965" width="63.75" style="34" customWidth="1"/>
    <col min="8966" max="8966" width="2.5" style="34" customWidth="1"/>
    <col min="8967" max="8967" width="13.25" style="34" customWidth="1"/>
    <col min="8968" max="8976" width="8.83203125" style="34" customWidth="1"/>
    <col min="8977" max="8977" width="14.33203125" style="34" bestFit="1" customWidth="1"/>
    <col min="8978" max="9216" width="8.58203125" style="34"/>
    <col min="9217" max="9218" width="0" style="34" hidden="1" customWidth="1"/>
    <col min="9219" max="9219" width="5.75" style="34" customWidth="1"/>
    <col min="9220" max="9220" width="38.75" style="34" customWidth="1"/>
    <col min="9221" max="9221" width="63.75" style="34" customWidth="1"/>
    <col min="9222" max="9222" width="2.5" style="34" customWidth="1"/>
    <col min="9223" max="9223" width="13.25" style="34" customWidth="1"/>
    <col min="9224" max="9232" width="8.83203125" style="34" customWidth="1"/>
    <col min="9233" max="9233" width="14.33203125" style="34" bestFit="1" customWidth="1"/>
    <col min="9234" max="9472" width="8.58203125" style="34"/>
    <col min="9473" max="9474" width="0" style="34" hidden="1" customWidth="1"/>
    <col min="9475" max="9475" width="5.75" style="34" customWidth="1"/>
    <col min="9476" max="9476" width="38.75" style="34" customWidth="1"/>
    <col min="9477" max="9477" width="63.75" style="34" customWidth="1"/>
    <col min="9478" max="9478" width="2.5" style="34" customWidth="1"/>
    <col min="9479" max="9479" width="13.25" style="34" customWidth="1"/>
    <col min="9480" max="9488" width="8.83203125" style="34" customWidth="1"/>
    <col min="9489" max="9489" width="14.33203125" style="34" bestFit="1" customWidth="1"/>
    <col min="9490" max="9728" width="8.58203125" style="34"/>
    <col min="9729" max="9730" width="0" style="34" hidden="1" customWidth="1"/>
    <col min="9731" max="9731" width="5.75" style="34" customWidth="1"/>
    <col min="9732" max="9732" width="38.75" style="34" customWidth="1"/>
    <col min="9733" max="9733" width="63.75" style="34" customWidth="1"/>
    <col min="9734" max="9734" width="2.5" style="34" customWidth="1"/>
    <col min="9735" max="9735" width="13.25" style="34" customWidth="1"/>
    <col min="9736" max="9744" width="8.83203125" style="34" customWidth="1"/>
    <col min="9745" max="9745" width="14.33203125" style="34" bestFit="1" customWidth="1"/>
    <col min="9746" max="9984" width="8.58203125" style="34"/>
    <col min="9985" max="9986" width="0" style="34" hidden="1" customWidth="1"/>
    <col min="9987" max="9987" width="5.75" style="34" customWidth="1"/>
    <col min="9988" max="9988" width="38.75" style="34" customWidth="1"/>
    <col min="9989" max="9989" width="63.75" style="34" customWidth="1"/>
    <col min="9990" max="9990" width="2.5" style="34" customWidth="1"/>
    <col min="9991" max="9991" width="13.25" style="34" customWidth="1"/>
    <col min="9992" max="10000" width="8.83203125" style="34" customWidth="1"/>
    <col min="10001" max="10001" width="14.33203125" style="34" bestFit="1" customWidth="1"/>
    <col min="10002" max="10240" width="8.58203125" style="34"/>
    <col min="10241" max="10242" width="0" style="34" hidden="1" customWidth="1"/>
    <col min="10243" max="10243" width="5.75" style="34" customWidth="1"/>
    <col min="10244" max="10244" width="38.75" style="34" customWidth="1"/>
    <col min="10245" max="10245" width="63.75" style="34" customWidth="1"/>
    <col min="10246" max="10246" width="2.5" style="34" customWidth="1"/>
    <col min="10247" max="10247" width="13.25" style="34" customWidth="1"/>
    <col min="10248" max="10256" width="8.83203125" style="34" customWidth="1"/>
    <col min="10257" max="10257" width="14.33203125" style="34" bestFit="1" customWidth="1"/>
    <col min="10258" max="10496" width="8.58203125" style="34"/>
    <col min="10497" max="10498" width="0" style="34" hidden="1" customWidth="1"/>
    <col min="10499" max="10499" width="5.75" style="34" customWidth="1"/>
    <col min="10500" max="10500" width="38.75" style="34" customWidth="1"/>
    <col min="10501" max="10501" width="63.75" style="34" customWidth="1"/>
    <col min="10502" max="10502" width="2.5" style="34" customWidth="1"/>
    <col min="10503" max="10503" width="13.25" style="34" customWidth="1"/>
    <col min="10504" max="10512" width="8.83203125" style="34" customWidth="1"/>
    <col min="10513" max="10513" width="14.33203125" style="34" bestFit="1" customWidth="1"/>
    <col min="10514" max="10752" width="8.58203125" style="34"/>
    <col min="10753" max="10754" width="0" style="34" hidden="1" customWidth="1"/>
    <col min="10755" max="10755" width="5.75" style="34" customWidth="1"/>
    <col min="10756" max="10756" width="38.75" style="34" customWidth="1"/>
    <col min="10757" max="10757" width="63.75" style="34" customWidth="1"/>
    <col min="10758" max="10758" width="2.5" style="34" customWidth="1"/>
    <col min="10759" max="10759" width="13.25" style="34" customWidth="1"/>
    <col min="10760" max="10768" width="8.83203125" style="34" customWidth="1"/>
    <col min="10769" max="10769" width="14.33203125" style="34" bestFit="1" customWidth="1"/>
    <col min="10770" max="11008" width="8.58203125" style="34"/>
    <col min="11009" max="11010" width="0" style="34" hidden="1" customWidth="1"/>
    <col min="11011" max="11011" width="5.75" style="34" customWidth="1"/>
    <col min="11012" max="11012" width="38.75" style="34" customWidth="1"/>
    <col min="11013" max="11013" width="63.75" style="34" customWidth="1"/>
    <col min="11014" max="11014" width="2.5" style="34" customWidth="1"/>
    <col min="11015" max="11015" width="13.25" style="34" customWidth="1"/>
    <col min="11016" max="11024" width="8.83203125" style="34" customWidth="1"/>
    <col min="11025" max="11025" width="14.33203125" style="34" bestFit="1" customWidth="1"/>
    <col min="11026" max="11264" width="8.58203125" style="34"/>
    <col min="11265" max="11266" width="0" style="34" hidden="1" customWidth="1"/>
    <col min="11267" max="11267" width="5.75" style="34" customWidth="1"/>
    <col min="11268" max="11268" width="38.75" style="34" customWidth="1"/>
    <col min="11269" max="11269" width="63.75" style="34" customWidth="1"/>
    <col min="11270" max="11270" width="2.5" style="34" customWidth="1"/>
    <col min="11271" max="11271" width="13.25" style="34" customWidth="1"/>
    <col min="11272" max="11280" width="8.83203125" style="34" customWidth="1"/>
    <col min="11281" max="11281" width="14.33203125" style="34" bestFit="1" customWidth="1"/>
    <col min="11282" max="11520" width="8.58203125" style="34"/>
    <col min="11521" max="11522" width="0" style="34" hidden="1" customWidth="1"/>
    <col min="11523" max="11523" width="5.75" style="34" customWidth="1"/>
    <col min="11524" max="11524" width="38.75" style="34" customWidth="1"/>
    <col min="11525" max="11525" width="63.75" style="34" customWidth="1"/>
    <col min="11526" max="11526" width="2.5" style="34" customWidth="1"/>
    <col min="11527" max="11527" width="13.25" style="34" customWidth="1"/>
    <col min="11528" max="11536" width="8.83203125" style="34" customWidth="1"/>
    <col min="11537" max="11537" width="14.33203125" style="34" bestFit="1" customWidth="1"/>
    <col min="11538" max="11776" width="8.58203125" style="34"/>
    <col min="11777" max="11778" width="0" style="34" hidden="1" customWidth="1"/>
    <col min="11779" max="11779" width="5.75" style="34" customWidth="1"/>
    <col min="11780" max="11780" width="38.75" style="34" customWidth="1"/>
    <col min="11781" max="11781" width="63.75" style="34" customWidth="1"/>
    <col min="11782" max="11782" width="2.5" style="34" customWidth="1"/>
    <col min="11783" max="11783" width="13.25" style="34" customWidth="1"/>
    <col min="11784" max="11792" width="8.83203125" style="34" customWidth="1"/>
    <col min="11793" max="11793" width="14.33203125" style="34" bestFit="1" customWidth="1"/>
    <col min="11794" max="12032" width="8.58203125" style="34"/>
    <col min="12033" max="12034" width="0" style="34" hidden="1" customWidth="1"/>
    <col min="12035" max="12035" width="5.75" style="34" customWidth="1"/>
    <col min="12036" max="12036" width="38.75" style="34" customWidth="1"/>
    <col min="12037" max="12037" width="63.75" style="34" customWidth="1"/>
    <col min="12038" max="12038" width="2.5" style="34" customWidth="1"/>
    <col min="12039" max="12039" width="13.25" style="34" customWidth="1"/>
    <col min="12040" max="12048" width="8.83203125" style="34" customWidth="1"/>
    <col min="12049" max="12049" width="14.33203125" style="34" bestFit="1" customWidth="1"/>
    <col min="12050" max="12288" width="8.58203125" style="34"/>
    <col min="12289" max="12290" width="0" style="34" hidden="1" customWidth="1"/>
    <col min="12291" max="12291" width="5.75" style="34" customWidth="1"/>
    <col min="12292" max="12292" width="38.75" style="34" customWidth="1"/>
    <col min="12293" max="12293" width="63.75" style="34" customWidth="1"/>
    <col min="12294" max="12294" width="2.5" style="34" customWidth="1"/>
    <col min="12295" max="12295" width="13.25" style="34" customWidth="1"/>
    <col min="12296" max="12304" width="8.83203125" style="34" customWidth="1"/>
    <col min="12305" max="12305" width="14.33203125" style="34" bestFit="1" customWidth="1"/>
    <col min="12306" max="12544" width="8.58203125" style="34"/>
    <col min="12545" max="12546" width="0" style="34" hidden="1" customWidth="1"/>
    <col min="12547" max="12547" width="5.75" style="34" customWidth="1"/>
    <col min="12548" max="12548" width="38.75" style="34" customWidth="1"/>
    <col min="12549" max="12549" width="63.75" style="34" customWidth="1"/>
    <col min="12550" max="12550" width="2.5" style="34" customWidth="1"/>
    <col min="12551" max="12551" width="13.25" style="34" customWidth="1"/>
    <col min="12552" max="12560" width="8.83203125" style="34" customWidth="1"/>
    <col min="12561" max="12561" width="14.33203125" style="34" bestFit="1" customWidth="1"/>
    <col min="12562" max="12800" width="8.58203125" style="34"/>
    <col min="12801" max="12802" width="0" style="34" hidden="1" customWidth="1"/>
    <col min="12803" max="12803" width="5.75" style="34" customWidth="1"/>
    <col min="12804" max="12804" width="38.75" style="34" customWidth="1"/>
    <col min="12805" max="12805" width="63.75" style="34" customWidth="1"/>
    <col min="12806" max="12806" width="2.5" style="34" customWidth="1"/>
    <col min="12807" max="12807" width="13.25" style="34" customWidth="1"/>
    <col min="12808" max="12816" width="8.83203125" style="34" customWidth="1"/>
    <col min="12817" max="12817" width="14.33203125" style="34" bestFit="1" customWidth="1"/>
    <col min="12818" max="13056" width="8.58203125" style="34"/>
    <col min="13057" max="13058" width="0" style="34" hidden="1" customWidth="1"/>
    <col min="13059" max="13059" width="5.75" style="34" customWidth="1"/>
    <col min="13060" max="13060" width="38.75" style="34" customWidth="1"/>
    <col min="13061" max="13061" width="63.75" style="34" customWidth="1"/>
    <col min="13062" max="13062" width="2.5" style="34" customWidth="1"/>
    <col min="13063" max="13063" width="13.25" style="34" customWidth="1"/>
    <col min="13064" max="13072" width="8.83203125" style="34" customWidth="1"/>
    <col min="13073" max="13073" width="14.33203125" style="34" bestFit="1" customWidth="1"/>
    <col min="13074" max="13312" width="8.58203125" style="34"/>
    <col min="13313" max="13314" width="0" style="34" hidden="1" customWidth="1"/>
    <col min="13315" max="13315" width="5.75" style="34" customWidth="1"/>
    <col min="13316" max="13316" width="38.75" style="34" customWidth="1"/>
    <col min="13317" max="13317" width="63.75" style="34" customWidth="1"/>
    <col min="13318" max="13318" width="2.5" style="34" customWidth="1"/>
    <col min="13319" max="13319" width="13.25" style="34" customWidth="1"/>
    <col min="13320" max="13328" width="8.83203125" style="34" customWidth="1"/>
    <col min="13329" max="13329" width="14.33203125" style="34" bestFit="1" customWidth="1"/>
    <col min="13330" max="13568" width="8.58203125" style="34"/>
    <col min="13569" max="13570" width="0" style="34" hidden="1" customWidth="1"/>
    <col min="13571" max="13571" width="5.75" style="34" customWidth="1"/>
    <col min="13572" max="13572" width="38.75" style="34" customWidth="1"/>
    <col min="13573" max="13573" width="63.75" style="34" customWidth="1"/>
    <col min="13574" max="13574" width="2.5" style="34" customWidth="1"/>
    <col min="13575" max="13575" width="13.25" style="34" customWidth="1"/>
    <col min="13576" max="13584" width="8.83203125" style="34" customWidth="1"/>
    <col min="13585" max="13585" width="14.33203125" style="34" bestFit="1" customWidth="1"/>
    <col min="13586" max="13824" width="8.58203125" style="34"/>
    <col min="13825" max="13826" width="0" style="34" hidden="1" customWidth="1"/>
    <col min="13827" max="13827" width="5.75" style="34" customWidth="1"/>
    <col min="13828" max="13828" width="38.75" style="34" customWidth="1"/>
    <col min="13829" max="13829" width="63.75" style="34" customWidth="1"/>
    <col min="13830" max="13830" width="2.5" style="34" customWidth="1"/>
    <col min="13831" max="13831" width="13.25" style="34" customWidth="1"/>
    <col min="13832" max="13840" width="8.83203125" style="34" customWidth="1"/>
    <col min="13841" max="13841" width="14.33203125" style="34" bestFit="1" customWidth="1"/>
    <col min="13842" max="14080" width="8.58203125" style="34"/>
    <col min="14081" max="14082" width="0" style="34" hidden="1" customWidth="1"/>
    <col min="14083" max="14083" width="5.75" style="34" customWidth="1"/>
    <col min="14084" max="14084" width="38.75" style="34" customWidth="1"/>
    <col min="14085" max="14085" width="63.75" style="34" customWidth="1"/>
    <col min="14086" max="14086" width="2.5" style="34" customWidth="1"/>
    <col min="14087" max="14087" width="13.25" style="34" customWidth="1"/>
    <col min="14088" max="14096" width="8.83203125" style="34" customWidth="1"/>
    <col min="14097" max="14097" width="14.33203125" style="34" bestFit="1" customWidth="1"/>
    <col min="14098" max="14336" width="8.58203125" style="34"/>
    <col min="14337" max="14338" width="0" style="34" hidden="1" customWidth="1"/>
    <col min="14339" max="14339" width="5.75" style="34" customWidth="1"/>
    <col min="14340" max="14340" width="38.75" style="34" customWidth="1"/>
    <col min="14341" max="14341" width="63.75" style="34" customWidth="1"/>
    <col min="14342" max="14342" width="2.5" style="34" customWidth="1"/>
    <col min="14343" max="14343" width="13.25" style="34" customWidth="1"/>
    <col min="14344" max="14352" width="8.83203125" style="34" customWidth="1"/>
    <col min="14353" max="14353" width="14.33203125" style="34" bestFit="1" customWidth="1"/>
    <col min="14354" max="14592" width="8.58203125" style="34"/>
    <col min="14593" max="14594" width="0" style="34" hidden="1" customWidth="1"/>
    <col min="14595" max="14595" width="5.75" style="34" customWidth="1"/>
    <col min="14596" max="14596" width="38.75" style="34" customWidth="1"/>
    <col min="14597" max="14597" width="63.75" style="34" customWidth="1"/>
    <col min="14598" max="14598" width="2.5" style="34" customWidth="1"/>
    <col min="14599" max="14599" width="13.25" style="34" customWidth="1"/>
    <col min="14600" max="14608" width="8.83203125" style="34" customWidth="1"/>
    <col min="14609" max="14609" width="14.33203125" style="34" bestFit="1" customWidth="1"/>
    <col min="14610" max="14848" width="8.58203125" style="34"/>
    <col min="14849" max="14850" width="0" style="34" hidden="1" customWidth="1"/>
    <col min="14851" max="14851" width="5.75" style="34" customWidth="1"/>
    <col min="14852" max="14852" width="38.75" style="34" customWidth="1"/>
    <col min="14853" max="14853" width="63.75" style="34" customWidth="1"/>
    <col min="14854" max="14854" width="2.5" style="34" customWidth="1"/>
    <col min="14855" max="14855" width="13.25" style="34" customWidth="1"/>
    <col min="14856" max="14864" width="8.83203125" style="34" customWidth="1"/>
    <col min="14865" max="14865" width="14.33203125" style="34" bestFit="1" customWidth="1"/>
    <col min="14866" max="15104" width="8.58203125" style="34"/>
    <col min="15105" max="15106" width="0" style="34" hidden="1" customWidth="1"/>
    <col min="15107" max="15107" width="5.75" style="34" customWidth="1"/>
    <col min="15108" max="15108" width="38.75" style="34" customWidth="1"/>
    <col min="15109" max="15109" width="63.75" style="34" customWidth="1"/>
    <col min="15110" max="15110" width="2.5" style="34" customWidth="1"/>
    <col min="15111" max="15111" width="13.25" style="34" customWidth="1"/>
    <col min="15112" max="15120" width="8.83203125" style="34" customWidth="1"/>
    <col min="15121" max="15121" width="14.33203125" style="34" bestFit="1" customWidth="1"/>
    <col min="15122" max="15360" width="8.58203125" style="34"/>
    <col min="15361" max="15362" width="0" style="34" hidden="1" customWidth="1"/>
    <col min="15363" max="15363" width="5.75" style="34" customWidth="1"/>
    <col min="15364" max="15364" width="38.75" style="34" customWidth="1"/>
    <col min="15365" max="15365" width="63.75" style="34" customWidth="1"/>
    <col min="15366" max="15366" width="2.5" style="34" customWidth="1"/>
    <col min="15367" max="15367" width="13.25" style="34" customWidth="1"/>
    <col min="15368" max="15376" width="8.83203125" style="34" customWidth="1"/>
    <col min="15377" max="15377" width="14.33203125" style="34" bestFit="1" customWidth="1"/>
    <col min="15378" max="15616" width="8.58203125" style="34"/>
    <col min="15617" max="15618" width="0" style="34" hidden="1" customWidth="1"/>
    <col min="15619" max="15619" width="5.75" style="34" customWidth="1"/>
    <col min="15620" max="15620" width="38.75" style="34" customWidth="1"/>
    <col min="15621" max="15621" width="63.75" style="34" customWidth="1"/>
    <col min="15622" max="15622" width="2.5" style="34" customWidth="1"/>
    <col min="15623" max="15623" width="13.25" style="34" customWidth="1"/>
    <col min="15624" max="15632" width="8.83203125" style="34" customWidth="1"/>
    <col min="15633" max="15633" width="14.33203125" style="34" bestFit="1" customWidth="1"/>
    <col min="15634" max="15872" width="8.58203125" style="34"/>
    <col min="15873" max="15874" width="0" style="34" hidden="1" customWidth="1"/>
    <col min="15875" max="15875" width="5.75" style="34" customWidth="1"/>
    <col min="15876" max="15876" width="38.75" style="34" customWidth="1"/>
    <col min="15877" max="15877" width="63.75" style="34" customWidth="1"/>
    <col min="15878" max="15878" width="2.5" style="34" customWidth="1"/>
    <col min="15879" max="15879" width="13.25" style="34" customWidth="1"/>
    <col min="15880" max="15888" width="8.83203125" style="34" customWidth="1"/>
    <col min="15889" max="15889" width="14.33203125" style="34" bestFit="1" customWidth="1"/>
    <col min="15890" max="16128" width="8.58203125" style="34"/>
    <col min="16129" max="16130" width="0" style="34" hidden="1" customWidth="1"/>
    <col min="16131" max="16131" width="5.75" style="34" customWidth="1"/>
    <col min="16132" max="16132" width="38.75" style="34" customWidth="1"/>
    <col min="16133" max="16133" width="63.75" style="34" customWidth="1"/>
    <col min="16134" max="16134" width="2.5" style="34" customWidth="1"/>
    <col min="16135" max="16135" width="13.25" style="34" customWidth="1"/>
    <col min="16136" max="16144" width="8.83203125" style="34" customWidth="1"/>
    <col min="16145" max="16145" width="14.33203125" style="34" bestFit="1" customWidth="1"/>
    <col min="16146" max="16384" width="8.58203125" style="34"/>
  </cols>
  <sheetData>
    <row r="1" spans="1:22" s="1" customFormat="1" ht="39" customHeight="1" x14ac:dyDescent="0.35">
      <c r="A1" s="340"/>
      <c r="C1" s="86"/>
      <c r="D1" s="87"/>
      <c r="E1" s="345" t="s">
        <v>96</v>
      </c>
      <c r="F1" s="3"/>
      <c r="G1" s="4"/>
      <c r="H1" s="2"/>
      <c r="I1" s="2"/>
    </row>
    <row r="2" spans="1:22" s="1" customFormat="1" ht="39" customHeight="1" x14ac:dyDescent="0.35">
      <c r="C2" s="88"/>
      <c r="D2" s="89"/>
      <c r="E2" s="346"/>
      <c r="F2" s="3"/>
      <c r="G2" s="4"/>
      <c r="H2" s="5"/>
      <c r="I2" s="2"/>
      <c r="R2" s="6"/>
    </row>
    <row r="3" spans="1:22" s="1" customFormat="1" ht="39" customHeight="1" x14ac:dyDescent="0.35">
      <c r="B3" s="7"/>
      <c r="C3" s="347" t="s">
        <v>85</v>
      </c>
      <c r="D3" s="90"/>
      <c r="E3" s="8"/>
      <c r="G3" s="9"/>
      <c r="H3" s="10"/>
      <c r="I3" s="11"/>
      <c r="J3" s="11"/>
      <c r="K3" s="11"/>
      <c r="L3" s="11"/>
      <c r="M3" s="12"/>
      <c r="N3" s="12"/>
      <c r="O3" s="12"/>
      <c r="P3" s="9"/>
      <c r="Q3" s="13"/>
      <c r="R3" s="11"/>
      <c r="S3" s="11"/>
    </row>
    <row r="4" spans="1:22" s="1" customFormat="1" ht="39" customHeight="1" x14ac:dyDescent="0.35">
      <c r="B4" s="7"/>
      <c r="C4" s="347"/>
      <c r="D4" s="323" t="s">
        <v>178</v>
      </c>
      <c r="E4" s="322" t="s">
        <v>180</v>
      </c>
      <c r="G4" s="9"/>
      <c r="H4" s="10"/>
      <c r="I4" s="11"/>
      <c r="J4" s="11"/>
      <c r="K4" s="11"/>
      <c r="L4" s="11"/>
      <c r="M4" s="12"/>
      <c r="N4" s="12"/>
      <c r="O4" s="12"/>
      <c r="P4" s="9"/>
      <c r="Q4" s="13"/>
      <c r="R4" s="11"/>
      <c r="S4" s="11"/>
    </row>
    <row r="5" spans="1:22" s="14" customFormat="1" ht="30" customHeight="1" x14ac:dyDescent="0.45">
      <c r="C5"/>
      <c r="D5"/>
      <c r="E5" s="276" t="s">
        <v>171</v>
      </c>
      <c r="G5" s="15"/>
      <c r="H5" s="15"/>
      <c r="I5" s="16"/>
      <c r="J5" s="16"/>
      <c r="K5" s="16"/>
      <c r="L5" s="17"/>
      <c r="M5" s="18"/>
      <c r="N5" s="18"/>
      <c r="O5" s="18"/>
      <c r="P5" s="15"/>
      <c r="Q5" s="19"/>
      <c r="R5" s="16"/>
      <c r="S5" s="16"/>
      <c r="T5" s="20"/>
      <c r="U5" s="20"/>
      <c r="V5" s="20"/>
    </row>
    <row r="6" spans="1:22" s="14" customFormat="1" ht="30" customHeight="1" x14ac:dyDescent="0.45">
      <c r="E6" s="276" t="s">
        <v>172</v>
      </c>
      <c r="F6" s="22"/>
      <c r="G6" s="15"/>
      <c r="H6" s="15"/>
      <c r="I6" s="274"/>
      <c r="J6" s="16"/>
      <c r="K6" s="16"/>
      <c r="L6" s="23"/>
      <c r="M6" s="24"/>
      <c r="N6" s="24"/>
      <c r="O6" s="24"/>
      <c r="P6" s="15"/>
      <c r="Q6" s="19"/>
      <c r="R6" s="16"/>
      <c r="S6" s="16"/>
      <c r="T6" s="20"/>
      <c r="U6" s="20"/>
      <c r="V6" s="20"/>
    </row>
    <row r="7" spans="1:22" s="21" customFormat="1" ht="30" customHeight="1" x14ac:dyDescent="0.45">
      <c r="C7" s="91"/>
      <c r="D7" s="29"/>
      <c r="E7" s="276" t="s">
        <v>170</v>
      </c>
      <c r="F7" s="25"/>
      <c r="G7" s="15"/>
      <c r="H7" s="15"/>
      <c r="I7" s="16"/>
      <c r="J7" s="16"/>
      <c r="K7" s="16"/>
      <c r="L7" s="23"/>
      <c r="M7" s="24"/>
      <c r="N7" s="24"/>
      <c r="O7" s="24"/>
      <c r="P7" s="15"/>
      <c r="Q7" s="19"/>
      <c r="R7" s="16"/>
      <c r="S7" s="16"/>
      <c r="T7" s="26"/>
      <c r="U7" s="26"/>
      <c r="V7" s="26"/>
    </row>
    <row r="8" spans="1:22" s="21" customFormat="1" ht="39" customHeight="1" x14ac:dyDescent="0.45">
      <c r="E8" s="100"/>
      <c r="F8" s="25"/>
      <c r="G8" s="27"/>
      <c r="H8" s="28"/>
      <c r="I8" s="29"/>
      <c r="J8" s="29"/>
      <c r="K8" s="29"/>
      <c r="L8" s="29"/>
      <c r="P8" s="27"/>
      <c r="Q8" s="16"/>
      <c r="R8" s="29"/>
      <c r="S8" s="29"/>
      <c r="T8" s="26"/>
      <c r="U8" s="26"/>
      <c r="V8" s="26"/>
    </row>
    <row r="9" spans="1:22" s="21" customFormat="1" ht="39" customHeight="1" x14ac:dyDescent="0.45">
      <c r="C9" s="91"/>
      <c r="D9" s="29"/>
      <c r="E9" s="322" t="s">
        <v>168</v>
      </c>
      <c r="F9" s="25"/>
      <c r="G9" s="15"/>
      <c r="H9" s="15"/>
      <c r="I9" s="16"/>
      <c r="J9" s="16"/>
      <c r="K9" s="16"/>
      <c r="L9" s="17"/>
      <c r="M9" s="18"/>
      <c r="N9" s="18"/>
      <c r="O9" s="18"/>
      <c r="P9" s="15"/>
      <c r="Q9" s="19"/>
      <c r="R9" s="16"/>
      <c r="S9" s="16"/>
      <c r="T9" s="26"/>
      <c r="U9" s="26"/>
      <c r="V9" s="26"/>
    </row>
    <row r="10" spans="1:22" s="21" customFormat="1" ht="30" customHeight="1" x14ac:dyDescent="0.45">
      <c r="C10" s="91"/>
      <c r="D10" s="92"/>
      <c r="E10" s="276" t="s">
        <v>181</v>
      </c>
      <c r="F10" s="30"/>
      <c r="G10" s="15"/>
      <c r="H10" s="15"/>
      <c r="I10" s="16"/>
      <c r="J10" s="16"/>
      <c r="K10" s="16"/>
      <c r="L10" s="23"/>
      <c r="M10" s="24"/>
      <c r="N10" s="24"/>
      <c r="O10" s="24"/>
      <c r="P10" s="15"/>
      <c r="Q10" s="19"/>
      <c r="R10" s="16"/>
      <c r="S10" s="16"/>
      <c r="T10" s="26"/>
      <c r="U10" s="26"/>
      <c r="V10" s="26"/>
    </row>
    <row r="11" spans="1:22" s="21" customFormat="1" ht="30" customHeight="1" x14ac:dyDescent="0.45">
      <c r="C11" s="93"/>
      <c r="D11" s="94"/>
      <c r="E11" s="275" t="s">
        <v>124</v>
      </c>
      <c r="F11" s="30"/>
      <c r="G11" s="15"/>
      <c r="H11" s="15"/>
      <c r="I11" s="16"/>
      <c r="J11" s="16"/>
      <c r="K11" s="16"/>
      <c r="L11" s="23"/>
      <c r="M11" s="24"/>
      <c r="N11" s="24"/>
      <c r="O11" s="24"/>
      <c r="P11" s="15"/>
      <c r="Q11" s="19"/>
      <c r="R11" s="16"/>
      <c r="S11" s="16"/>
      <c r="U11" s="31"/>
      <c r="V11" s="26"/>
    </row>
    <row r="12" spans="1:22" s="21" customFormat="1" ht="39" customHeight="1" x14ac:dyDescent="0.45">
      <c r="C12" s="324" t="s">
        <v>169</v>
      </c>
      <c r="D12" s="270" t="s">
        <v>179</v>
      </c>
      <c r="E12" s="272"/>
      <c r="F12" s="30"/>
      <c r="G12" s="27"/>
      <c r="H12" s="28"/>
      <c r="I12" s="29"/>
      <c r="J12" s="29"/>
      <c r="K12" s="29"/>
      <c r="L12" s="29"/>
      <c r="P12" s="27"/>
      <c r="Q12" s="16"/>
      <c r="R12" s="29"/>
      <c r="S12" s="29"/>
      <c r="T12" s="31"/>
      <c r="U12" s="31"/>
      <c r="V12" s="26"/>
    </row>
    <row r="13" spans="1:22" s="21" customFormat="1" ht="39" customHeight="1" x14ac:dyDescent="0.45">
      <c r="E13" s="341"/>
      <c r="F13" s="30"/>
      <c r="G13" s="271"/>
      <c r="H13" s="271"/>
      <c r="I13" s="16"/>
      <c r="J13" s="16"/>
      <c r="K13" s="16"/>
      <c r="L13" s="17"/>
      <c r="M13" s="18"/>
      <c r="N13" s="18"/>
      <c r="O13" s="18"/>
      <c r="P13" s="15"/>
      <c r="Q13" s="19"/>
      <c r="R13" s="16"/>
      <c r="S13" s="16"/>
      <c r="T13" s="26"/>
      <c r="U13" s="26"/>
      <c r="V13" s="26"/>
    </row>
    <row r="14" spans="1:22" s="12" customFormat="1" ht="39" customHeight="1" x14ac:dyDescent="0.35">
      <c r="C14" s="325" t="s">
        <v>158</v>
      </c>
      <c r="D14" s="273" t="s">
        <v>174</v>
      </c>
      <c r="E14" s="101"/>
      <c r="G14" s="32"/>
      <c r="H14" s="32"/>
      <c r="I14" s="13"/>
      <c r="J14" s="13"/>
      <c r="K14" s="13"/>
      <c r="L14" s="33"/>
      <c r="M14" s="34"/>
      <c r="N14" s="34"/>
      <c r="O14" s="34"/>
      <c r="P14" s="32"/>
      <c r="Q14" s="35"/>
      <c r="R14" s="13"/>
      <c r="S14" s="13"/>
      <c r="T14" s="36"/>
      <c r="U14" s="36"/>
      <c r="V14" s="36"/>
    </row>
    <row r="15" spans="1:22" s="12" customFormat="1" ht="14.5" x14ac:dyDescent="0.35">
      <c r="C15" s="326"/>
      <c r="D15" s="9"/>
      <c r="E15" s="37"/>
      <c r="G15" s="9"/>
      <c r="H15" s="10"/>
      <c r="I15" s="11"/>
      <c r="J15" s="11"/>
      <c r="K15" s="11"/>
      <c r="L15" s="11"/>
      <c r="P15" s="9"/>
      <c r="Q15" s="13"/>
      <c r="R15" s="11"/>
      <c r="S15" s="11"/>
      <c r="T15" s="36"/>
      <c r="U15" s="36"/>
      <c r="V15" s="36"/>
    </row>
    <row r="16" spans="1:22" s="12" customFormat="1" ht="14.5" x14ac:dyDescent="0.35">
      <c r="D16" s="9"/>
      <c r="E16" s="37"/>
      <c r="G16" s="32"/>
      <c r="H16" s="32"/>
      <c r="I16" s="13"/>
      <c r="J16" s="13"/>
      <c r="K16" s="13"/>
      <c r="L16" s="38"/>
      <c r="M16" s="39"/>
      <c r="N16" s="39"/>
      <c r="O16" s="39"/>
      <c r="P16" s="32"/>
      <c r="Q16" s="35"/>
      <c r="R16" s="13"/>
      <c r="S16" s="13"/>
      <c r="T16" s="36"/>
      <c r="U16" s="36"/>
      <c r="V16" s="36"/>
    </row>
    <row r="17" spans="2:23" s="12" customFormat="1" ht="14.5" x14ac:dyDescent="0.35">
      <c r="D17" s="9"/>
      <c r="E17" s="37"/>
      <c r="G17" s="32"/>
      <c r="H17" s="32"/>
      <c r="I17" s="13"/>
      <c r="J17" s="13"/>
      <c r="K17" s="13"/>
      <c r="L17" s="33"/>
      <c r="M17" s="34"/>
      <c r="N17" s="34"/>
      <c r="O17" s="34"/>
      <c r="P17" s="32"/>
      <c r="Q17" s="35"/>
      <c r="R17" s="13"/>
      <c r="S17" s="13"/>
      <c r="T17" s="36"/>
      <c r="U17" s="36"/>
      <c r="V17" s="36"/>
    </row>
    <row r="18" spans="2:23" s="12" customFormat="1" ht="14.5" x14ac:dyDescent="0.35">
      <c r="D18" s="9"/>
      <c r="E18" s="37"/>
      <c r="G18" s="32"/>
      <c r="H18" s="32"/>
      <c r="I18" s="13"/>
      <c r="J18" s="13"/>
      <c r="K18" s="13"/>
      <c r="L18" s="33"/>
      <c r="M18" s="34"/>
      <c r="N18" s="34"/>
      <c r="O18" s="34"/>
      <c r="P18" s="32"/>
      <c r="Q18" s="35"/>
      <c r="R18" s="13"/>
      <c r="S18" s="13"/>
      <c r="T18" s="36"/>
      <c r="U18" s="36"/>
      <c r="V18" s="36"/>
    </row>
    <row r="19" spans="2:23" s="12" customFormat="1" ht="14.5" x14ac:dyDescent="0.35">
      <c r="C19" s="39"/>
      <c r="D19" s="40"/>
      <c r="E19" s="37"/>
      <c r="G19" s="9"/>
      <c r="H19" s="10"/>
      <c r="I19" s="11"/>
      <c r="J19" s="11"/>
      <c r="K19" s="11"/>
      <c r="L19" s="11"/>
      <c r="P19" s="9"/>
      <c r="Q19" s="13"/>
      <c r="R19" s="11"/>
      <c r="S19" s="11"/>
      <c r="T19" s="36"/>
      <c r="U19" s="36"/>
      <c r="V19" s="36"/>
    </row>
    <row r="20" spans="2:23" s="12" customFormat="1" ht="14.5" x14ac:dyDescent="0.35">
      <c r="C20" s="34"/>
      <c r="D20" s="41"/>
      <c r="E20" s="37"/>
      <c r="G20" s="32"/>
      <c r="H20" s="32"/>
      <c r="I20" s="13"/>
      <c r="J20" s="13"/>
      <c r="K20" s="13"/>
      <c r="L20" s="38"/>
      <c r="M20" s="39"/>
      <c r="N20" s="39"/>
      <c r="O20" s="39"/>
      <c r="P20" s="32"/>
      <c r="Q20" s="35"/>
      <c r="R20" s="13"/>
      <c r="S20" s="13"/>
      <c r="T20" s="36"/>
      <c r="U20" s="36"/>
      <c r="V20" s="36"/>
    </row>
    <row r="21" spans="2:23" s="12" customFormat="1" ht="18.75" customHeight="1" x14ac:dyDescent="0.35">
      <c r="C21" s="34"/>
      <c r="D21" s="10"/>
      <c r="E21" s="37"/>
      <c r="G21" s="32"/>
      <c r="H21" s="32"/>
      <c r="I21" s="13"/>
      <c r="J21" s="13"/>
      <c r="K21" s="13"/>
      <c r="L21" s="33"/>
      <c r="M21" s="34"/>
      <c r="N21" s="34"/>
      <c r="O21" s="34"/>
      <c r="P21" s="32"/>
      <c r="Q21" s="35"/>
      <c r="R21" s="13"/>
      <c r="S21" s="13"/>
      <c r="T21" s="36"/>
      <c r="U21" s="36"/>
      <c r="V21" s="36"/>
    </row>
    <row r="22" spans="2:23" s="12" customFormat="1" ht="14.5" x14ac:dyDescent="0.35">
      <c r="C22" s="34"/>
      <c r="D22" s="10"/>
      <c r="E22" s="37"/>
      <c r="G22" s="32"/>
      <c r="H22" s="32"/>
      <c r="I22" s="13"/>
      <c r="J22" s="13"/>
      <c r="K22" s="13"/>
      <c r="L22" s="33"/>
      <c r="M22" s="34"/>
      <c r="N22" s="34"/>
      <c r="O22" s="34"/>
      <c r="P22" s="32"/>
      <c r="Q22" s="35"/>
      <c r="R22" s="13"/>
      <c r="S22" s="13"/>
      <c r="T22" s="36"/>
      <c r="U22" s="36"/>
      <c r="V22" s="36"/>
    </row>
    <row r="23" spans="2:23" s="12" customFormat="1" ht="14.5" x14ac:dyDescent="0.35">
      <c r="D23" s="42"/>
      <c r="E23" s="37"/>
      <c r="G23" s="9"/>
      <c r="H23" s="10"/>
      <c r="I23" s="11"/>
      <c r="J23" s="11"/>
      <c r="K23" s="11"/>
      <c r="L23" s="11"/>
      <c r="P23" s="9"/>
      <c r="Q23" s="13"/>
      <c r="R23" s="11"/>
      <c r="S23" s="11"/>
      <c r="T23" s="36"/>
      <c r="U23" s="36"/>
      <c r="V23" s="36"/>
    </row>
    <row r="24" spans="2:23" s="12" customFormat="1" ht="14.5" x14ac:dyDescent="0.35">
      <c r="D24" s="9"/>
      <c r="E24" s="37"/>
      <c r="G24" s="32"/>
      <c r="H24" s="32"/>
      <c r="I24" s="13"/>
      <c r="J24" s="13"/>
      <c r="K24" s="13"/>
      <c r="L24" s="38"/>
      <c r="M24" s="39"/>
      <c r="N24" s="39"/>
      <c r="O24" s="39"/>
      <c r="P24" s="32"/>
      <c r="Q24" s="35"/>
      <c r="R24" s="13"/>
      <c r="S24" s="13"/>
      <c r="T24" s="36"/>
      <c r="U24" s="36"/>
      <c r="V24" s="36"/>
    </row>
    <row r="25" spans="2:23" s="12" customFormat="1" ht="14.5" x14ac:dyDescent="0.35">
      <c r="D25" s="43"/>
      <c r="E25" s="47"/>
      <c r="G25" s="32"/>
      <c r="H25" s="32"/>
      <c r="I25" s="13"/>
      <c r="J25" s="13"/>
      <c r="K25" s="13"/>
      <c r="L25" s="33"/>
      <c r="M25" s="34"/>
      <c r="N25" s="34"/>
      <c r="O25" s="34"/>
      <c r="P25" s="32"/>
      <c r="Q25" s="35"/>
      <c r="R25" s="13"/>
      <c r="S25" s="13"/>
      <c r="T25" s="36"/>
      <c r="U25" s="36"/>
      <c r="V25" s="36"/>
    </row>
    <row r="26" spans="2:23" s="12" customFormat="1" ht="14.5" x14ac:dyDescent="0.35">
      <c r="D26" s="9"/>
      <c r="E26" s="37"/>
      <c r="F26" s="44"/>
      <c r="G26" s="32"/>
      <c r="H26" s="32"/>
      <c r="I26" s="13"/>
      <c r="J26" s="13"/>
      <c r="K26" s="13"/>
      <c r="L26" s="33"/>
      <c r="M26" s="34"/>
      <c r="N26" s="34"/>
      <c r="O26" s="34"/>
      <c r="P26" s="32"/>
      <c r="Q26" s="35"/>
      <c r="R26" s="13"/>
      <c r="S26" s="13"/>
      <c r="T26" s="36"/>
      <c r="U26" s="36"/>
      <c r="V26" s="36"/>
    </row>
    <row r="27" spans="2:23" s="12" customFormat="1" ht="14.5" x14ac:dyDescent="0.35">
      <c r="B27" s="45"/>
      <c r="C27" s="45"/>
      <c r="D27" s="46"/>
      <c r="E27" s="53"/>
      <c r="G27" s="9"/>
      <c r="H27" s="10"/>
      <c r="I27" s="11"/>
      <c r="J27" s="11"/>
      <c r="K27" s="11"/>
      <c r="L27" s="11"/>
      <c r="P27" s="9"/>
      <c r="Q27" s="13"/>
      <c r="R27" s="11"/>
      <c r="S27" s="11"/>
      <c r="T27" s="36"/>
      <c r="U27" s="36"/>
      <c r="V27" s="36"/>
    </row>
    <row r="28" spans="2:23" s="48" customFormat="1" x14ac:dyDescent="0.35">
      <c r="D28" s="49"/>
      <c r="E28" s="59"/>
      <c r="F28" s="50"/>
      <c r="G28" s="51"/>
      <c r="H28" s="9"/>
      <c r="I28" s="12"/>
      <c r="J28" s="12"/>
      <c r="K28" s="12"/>
      <c r="L28" s="12"/>
      <c r="M28" s="12"/>
      <c r="N28" s="12"/>
      <c r="O28" s="12"/>
      <c r="P28" s="12"/>
    </row>
    <row r="29" spans="2:23" s="12" customFormat="1" x14ac:dyDescent="0.35">
      <c r="B29" s="45"/>
      <c r="C29" s="45"/>
      <c r="D29" s="52"/>
      <c r="E29" s="59"/>
      <c r="F29" s="54"/>
      <c r="G29" s="55"/>
      <c r="H29" s="56"/>
      <c r="I29" s="57"/>
      <c r="J29" s="57"/>
      <c r="K29" s="57"/>
      <c r="L29" s="57"/>
      <c r="M29" s="48"/>
      <c r="N29" s="48"/>
      <c r="O29" s="58"/>
      <c r="P29" s="48"/>
      <c r="R29" s="36"/>
      <c r="S29" s="36"/>
      <c r="T29" s="36"/>
      <c r="U29" s="36"/>
      <c r="V29" s="36"/>
    </row>
    <row r="30" spans="2:23" s="39" customFormat="1" x14ac:dyDescent="0.35">
      <c r="D30" s="40"/>
      <c r="E30" s="59"/>
      <c r="G30" s="60"/>
      <c r="H30" s="9"/>
      <c r="I30" s="13"/>
      <c r="J30" s="11"/>
      <c r="K30" s="11"/>
      <c r="L30" s="11"/>
      <c r="M30" s="11"/>
      <c r="N30" s="12"/>
      <c r="O30" s="12"/>
      <c r="P30" s="12"/>
      <c r="R30" s="34"/>
      <c r="S30" s="34"/>
      <c r="T30" s="34"/>
      <c r="U30" s="34"/>
      <c r="V30" s="34"/>
      <c r="W30" s="34"/>
    </row>
    <row r="31" spans="2:23" x14ac:dyDescent="0.35">
      <c r="D31" s="61"/>
      <c r="H31" s="32"/>
      <c r="I31" s="35"/>
      <c r="J31" s="13"/>
      <c r="K31" s="13"/>
      <c r="L31" s="13"/>
      <c r="M31" s="38"/>
      <c r="N31" s="39"/>
      <c r="O31" s="39"/>
      <c r="P31" s="39"/>
    </row>
    <row r="32" spans="2:23" x14ac:dyDescent="0.35">
      <c r="D32" s="61"/>
      <c r="H32" s="32"/>
      <c r="I32" s="35"/>
      <c r="J32" s="13"/>
      <c r="K32" s="13"/>
      <c r="L32" s="13"/>
      <c r="M32" s="33"/>
    </row>
    <row r="33" spans="4:13" x14ac:dyDescent="0.35">
      <c r="D33" s="61"/>
      <c r="H33" s="32"/>
      <c r="I33" s="35"/>
      <c r="J33" s="13"/>
      <c r="K33" s="13"/>
      <c r="L33" s="13"/>
      <c r="M33" s="33"/>
    </row>
    <row r="34" spans="4:13" x14ac:dyDescent="0.35">
      <c r="D34" s="61"/>
      <c r="H34" s="61"/>
      <c r="I34" s="35"/>
      <c r="J34" s="13"/>
      <c r="K34" s="13"/>
      <c r="L34" s="13"/>
      <c r="M34" s="33"/>
    </row>
    <row r="35" spans="4:13" x14ac:dyDescent="0.35">
      <c r="D35" s="61"/>
      <c r="H35" s="32"/>
      <c r="I35" s="35"/>
      <c r="J35" s="13"/>
      <c r="K35" s="13"/>
      <c r="L35" s="13"/>
      <c r="M35" s="33"/>
    </row>
    <row r="36" spans="4:13" x14ac:dyDescent="0.35">
      <c r="D36" s="61"/>
      <c r="H36" s="61"/>
      <c r="I36" s="35"/>
      <c r="J36" s="13"/>
      <c r="K36" s="13"/>
      <c r="L36" s="13"/>
      <c r="M36" s="33"/>
    </row>
    <row r="37" spans="4:13" x14ac:dyDescent="0.35">
      <c r="D37" s="61"/>
      <c r="H37" s="32"/>
      <c r="I37" s="35"/>
      <c r="J37" s="13"/>
      <c r="K37" s="13"/>
      <c r="L37" s="13"/>
      <c r="M37" s="33"/>
    </row>
    <row r="38" spans="4:13" x14ac:dyDescent="0.35">
      <c r="D38" s="61"/>
      <c r="H38" s="61"/>
      <c r="I38" s="35"/>
      <c r="J38" s="13"/>
      <c r="K38" s="13"/>
      <c r="L38" s="13"/>
      <c r="M38" s="33"/>
    </row>
    <row r="39" spans="4:13" x14ac:dyDescent="0.35">
      <c r="D39" s="61"/>
      <c r="H39" s="62"/>
      <c r="I39" s="35"/>
      <c r="J39" s="13"/>
      <c r="K39" s="13"/>
      <c r="L39" s="13"/>
      <c r="M39" s="33"/>
    </row>
    <row r="40" spans="4:13" x14ac:dyDescent="0.35">
      <c r="D40" s="61"/>
      <c r="H40" s="61"/>
    </row>
    <row r="41" spans="4:13" x14ac:dyDescent="0.35">
      <c r="D41" s="61"/>
      <c r="H41" s="63"/>
      <c r="I41" s="58"/>
      <c r="J41" s="58"/>
      <c r="K41" s="58"/>
      <c r="L41" s="58"/>
    </row>
    <row r="43" spans="4:13" x14ac:dyDescent="0.35">
      <c r="D43" s="61"/>
      <c r="H43" s="61"/>
    </row>
    <row r="44" spans="4:13" x14ac:dyDescent="0.35">
      <c r="D44" s="61"/>
      <c r="H44" s="61"/>
      <c r="I44" s="58"/>
      <c r="J44" s="58"/>
    </row>
  </sheetData>
  <mergeCells count="2">
    <mergeCell ref="E1:E2"/>
    <mergeCell ref="C3:C4"/>
  </mergeCells>
  <conditionalFormatting sqref="A14:B14 A29:D29 E26:E27 J30:K30 F29:F30 G30:G31 Q29:IV29 M30:P30 T14:IV14 F10:F13 E14:E24">
    <cfRule type="expression" dxfId="52" priority="19" stopIfTrue="1">
      <formula>#REF!="world"</formula>
    </cfRule>
  </conditionalFormatting>
  <conditionalFormatting sqref="G29">
    <cfRule type="expression" dxfId="51" priority="18" stopIfTrue="1">
      <formula>#REF!="world"</formula>
    </cfRule>
  </conditionalFormatting>
  <conditionalFormatting sqref="E5">
    <cfRule type="expression" dxfId="50" priority="15" stopIfTrue="1">
      <formula>#REF!="world"</formula>
    </cfRule>
  </conditionalFormatting>
  <conditionalFormatting sqref="E10">
    <cfRule type="expression" dxfId="49" priority="12" stopIfTrue="1">
      <formula>#REF!="world"</formula>
    </cfRule>
  </conditionalFormatting>
  <conditionalFormatting sqref="E11">
    <cfRule type="expression" dxfId="48" priority="11" stopIfTrue="1">
      <formula>#REF!="world"</formula>
    </cfRule>
  </conditionalFormatting>
  <conditionalFormatting sqref="I3:J4 I8:J8 I15:J15 I19:J19 I23:J23 I27:J27 R3:S4 R8:S8 R15:S15 R19:S19 R23:S23 R27:S27 L3:O4 L8:O8 L15:O15 L19:O19 L23:O23 L27:O27 I12:J12 R12:S12 L12:O12">
    <cfRule type="expression" dxfId="47" priority="7" stopIfTrue="1">
      <formula>#REF!="world"</formula>
    </cfRule>
  </conditionalFormatting>
  <conditionalFormatting sqref="E6:E7">
    <cfRule type="expression" dxfId="46" priority="1" stopIfTrue="1">
      <formula>#REF!="world"</formula>
    </cfRule>
  </conditionalFormatting>
  <hyperlinks>
    <hyperlink ref="E5" location="'PORTUGAL Operadores MPB'!A1" display="Número de Operadores em MPB - Evolução 2012/19"/>
    <hyperlink ref="E10" location="'Continente PRODUÇÃO VEGETAL'!A1" display="Áreas em Modo de Produção Biológico, por tipo cultura (ha)"/>
    <hyperlink ref="E11" location="'Continente PRODUÇÃO PECUÁRIA'!A1" display="Efetivos em Modo de Produção Biológico, por espécie (nº)"/>
    <hyperlink ref="E6:E7" location="'Operadores MPB (nº)'!A1" display="Complexo Agroalimentar e Florestal (VAB, Índice de Preços, Balança Comercial)"/>
    <hyperlink ref="E6" location="'PORTUGAL Culturas MPB'!A1" display="Evolução da Área de Culturas em MPB (ha)"/>
    <hyperlink ref="E7" location="'PORTUGAL Efetivo Pecuário MPB'!A1" display="Efetivo Pecuário em MPB (Nº)"/>
  </hyperlinks>
  <printOptions horizontalCentered="1" verticalCentered="1"/>
  <pageMargins left="0.11811023622047245" right="0.11811023622047245" top="0.98425196850393704" bottom="0.47244094488188981" header="0.47244094488188981" footer="0.35433070866141736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topLeftCell="B1" zoomScaleNormal="100" workbookViewId="0">
      <pane xSplit="2" ySplit="5" topLeftCell="D6" activePane="bottomRight" state="frozen"/>
      <selection activeCell="G2" sqref="G2"/>
      <selection pane="topRight" activeCell="G2" sqref="G2"/>
      <selection pane="bottomLeft" activeCell="G2" sqref="G2"/>
      <selection pane="bottomRight" activeCell="C14" sqref="C14"/>
    </sheetView>
  </sheetViews>
  <sheetFormatPr defaultColWidth="8.33203125" defaultRowHeight="14" x14ac:dyDescent="0.3"/>
  <cols>
    <col min="1" max="1" width="10.25" style="65" hidden="1" customWidth="1"/>
    <col min="2" max="2" width="2.08203125" customWidth="1"/>
    <col min="3" max="3" width="49.5" style="65" customWidth="1"/>
    <col min="4" max="12" width="12.83203125" style="65" customWidth="1"/>
    <col min="13" max="13" width="0.58203125" style="65" customWidth="1"/>
    <col min="14" max="14" width="10.58203125" style="65" customWidth="1"/>
    <col min="15" max="15" width="9.58203125" style="81" customWidth="1"/>
    <col min="16" max="16" width="9.58203125" style="80" customWidth="1"/>
    <col min="17" max="17" width="9" bestFit="1" customWidth="1"/>
    <col min="18" max="16384" width="8.33203125" style="65"/>
  </cols>
  <sheetData>
    <row r="1" spans="1:17" ht="8.15" customHeight="1" x14ac:dyDescent="0.3">
      <c r="A1" s="64"/>
      <c r="C1" s="64"/>
      <c r="D1" s="64"/>
      <c r="E1" s="64"/>
    </row>
    <row r="2" spans="1:17" ht="40" customHeight="1" x14ac:dyDescent="0.3">
      <c r="C2" s="149" t="s">
        <v>88</v>
      </c>
      <c r="D2" s="67"/>
      <c r="E2" s="67"/>
      <c r="F2" s="67"/>
      <c r="G2" s="67"/>
      <c r="H2" s="67"/>
      <c r="I2" s="66"/>
      <c r="J2" s="66"/>
      <c r="K2" s="66"/>
      <c r="L2" s="66"/>
      <c r="M2" s="66"/>
    </row>
    <row r="3" spans="1:17" s="97" customFormat="1" ht="15" customHeight="1" x14ac:dyDescent="0.3">
      <c r="B3" s="99"/>
      <c r="C3" s="313" t="s">
        <v>89</v>
      </c>
      <c r="D3" s="96"/>
      <c r="E3" s="96"/>
      <c r="F3" s="96"/>
      <c r="G3" s="96"/>
      <c r="H3" s="96"/>
      <c r="I3" s="98"/>
      <c r="J3" s="98"/>
      <c r="K3" s="98"/>
      <c r="L3" s="98"/>
      <c r="M3" s="98"/>
      <c r="N3" s="282"/>
      <c r="O3" s="98"/>
      <c r="Q3" s="99"/>
    </row>
    <row r="4" spans="1:17" ht="15" customHeight="1" x14ac:dyDescent="0.3">
      <c r="J4" s="66"/>
      <c r="K4" s="66"/>
      <c r="L4" s="66"/>
      <c r="M4" s="66"/>
    </row>
    <row r="5" spans="1:17" ht="25" customHeight="1" thickBot="1" x14ac:dyDescent="0.35">
      <c r="C5" s="85" t="s">
        <v>159</v>
      </c>
      <c r="D5" s="286"/>
    </row>
    <row r="6" spans="1:17" s="70" customFormat="1" ht="40" customHeight="1" thickTop="1" thickBot="1" x14ac:dyDescent="0.35">
      <c r="A6" s="69" t="s">
        <v>29</v>
      </c>
      <c r="B6"/>
      <c r="C6" s="293" t="s">
        <v>30</v>
      </c>
      <c r="D6" s="293" t="s">
        <v>150</v>
      </c>
      <c r="E6" s="293" t="s">
        <v>79</v>
      </c>
      <c r="F6" s="293" t="s">
        <v>78</v>
      </c>
      <c r="G6" s="293" t="s">
        <v>69</v>
      </c>
      <c r="H6" s="293" t="s">
        <v>68</v>
      </c>
      <c r="I6" s="293" t="s">
        <v>31</v>
      </c>
      <c r="J6" s="293" t="s">
        <v>80</v>
      </c>
      <c r="K6" s="293" t="s">
        <v>81</v>
      </c>
      <c r="L6" s="293" t="s">
        <v>173</v>
      </c>
      <c r="M6" s="294"/>
      <c r="N6" s="284" t="s">
        <v>87</v>
      </c>
      <c r="O6" s="342" t="s">
        <v>175</v>
      </c>
      <c r="P6" s="343" t="s">
        <v>176</v>
      </c>
      <c r="Q6"/>
    </row>
    <row r="7" spans="1:17" ht="20.149999999999999" customHeight="1" thickTop="1" x14ac:dyDescent="0.3">
      <c r="A7" s="71" t="s">
        <v>32</v>
      </c>
      <c r="C7" s="290" t="s">
        <v>167</v>
      </c>
      <c r="D7" s="291">
        <v>0</v>
      </c>
      <c r="E7" s="292">
        <v>0</v>
      </c>
      <c r="F7" s="292">
        <v>3649</v>
      </c>
      <c r="G7" s="292">
        <v>4423</v>
      </c>
      <c r="H7" s="292">
        <v>5051</v>
      </c>
      <c r="I7" s="292">
        <v>5654</v>
      </c>
      <c r="J7" s="292">
        <v>5905</v>
      </c>
      <c r="K7" s="292">
        <v>6408</v>
      </c>
      <c r="L7" s="292">
        <v>6795</v>
      </c>
      <c r="N7" s="283">
        <f>IFERROR(AVERAGE(H7:L7),"")</f>
        <v>5962.6</v>
      </c>
      <c r="O7" s="83">
        <f>IFERROR((L7/H7)^(1/5)-1,"")</f>
        <v>6.1114913786816993E-2</v>
      </c>
      <c r="P7" s="84">
        <f>IFERROR((L7-H7)/H7,"")</f>
        <v>0.34527816274005146</v>
      </c>
    </row>
    <row r="8" spans="1:17" ht="20.149999999999999" customHeight="1" x14ac:dyDescent="0.3">
      <c r="A8" s="72" t="s">
        <v>33</v>
      </c>
      <c r="C8" s="170" t="s">
        <v>34</v>
      </c>
      <c r="D8" s="171">
        <v>2833</v>
      </c>
      <c r="E8" s="172">
        <v>3029</v>
      </c>
      <c r="F8" s="172">
        <v>3329</v>
      </c>
      <c r="G8" s="172">
        <v>4103</v>
      </c>
      <c r="H8" s="172">
        <v>4246</v>
      </c>
      <c r="I8" s="172">
        <v>4674</v>
      </c>
      <c r="J8" s="172">
        <v>5213</v>
      </c>
      <c r="K8" s="172">
        <v>5637</v>
      </c>
      <c r="L8" s="172">
        <v>5945</v>
      </c>
      <c r="N8" s="283">
        <f t="shared" ref="N8:N13" si="0">IFERROR(AVERAGE(H8:L8),"")</f>
        <v>5143</v>
      </c>
      <c r="O8" s="83">
        <f t="shared" ref="O8:O13" si="1">IFERROR((L8/H8)^(1/5)-1,"")</f>
        <v>6.9631967149476726E-2</v>
      </c>
      <c r="P8" s="84">
        <f t="shared" ref="P8:P13" si="2">IFERROR((L8-H8)/H8,"")</f>
        <v>0.40014130946773435</v>
      </c>
    </row>
    <row r="9" spans="1:17" ht="20.149999999999999" customHeight="1" x14ac:dyDescent="0.3">
      <c r="A9" s="72" t="s">
        <v>35</v>
      </c>
      <c r="C9" s="170" t="s">
        <v>36</v>
      </c>
      <c r="D9" s="171">
        <v>0</v>
      </c>
      <c r="E9" s="172">
        <v>1</v>
      </c>
      <c r="F9" s="172">
        <v>3</v>
      </c>
      <c r="G9" s="172">
        <v>1</v>
      </c>
      <c r="H9" s="172">
        <v>1</v>
      </c>
      <c r="I9" s="172">
        <v>2</v>
      </c>
      <c r="J9" s="172">
        <v>11</v>
      </c>
      <c r="K9" s="172">
        <v>5</v>
      </c>
      <c r="L9" s="172">
        <v>8</v>
      </c>
      <c r="N9" s="283">
        <f t="shared" si="0"/>
        <v>5.4</v>
      </c>
      <c r="O9" s="83">
        <f t="shared" si="1"/>
        <v>0.51571656651039799</v>
      </c>
      <c r="P9" s="84">
        <f t="shared" si="2"/>
        <v>7</v>
      </c>
    </row>
    <row r="10" spans="1:17" ht="20.149999999999999" customHeight="1" x14ac:dyDescent="0.3">
      <c r="A10" s="72" t="s">
        <v>37</v>
      </c>
      <c r="C10" s="170" t="s">
        <v>38</v>
      </c>
      <c r="D10" s="171">
        <v>376</v>
      </c>
      <c r="E10" s="172">
        <v>437</v>
      </c>
      <c r="F10" s="172">
        <v>540</v>
      </c>
      <c r="G10" s="172">
        <v>558</v>
      </c>
      <c r="H10" s="172">
        <v>639</v>
      </c>
      <c r="I10" s="172">
        <v>760</v>
      </c>
      <c r="J10" s="172">
        <v>788</v>
      </c>
      <c r="K10" s="172">
        <v>933</v>
      </c>
      <c r="L10" s="172">
        <v>1036</v>
      </c>
      <c r="N10" s="283">
        <f t="shared" si="0"/>
        <v>831.2</v>
      </c>
      <c r="O10" s="83">
        <f t="shared" si="1"/>
        <v>0.10146773360317329</v>
      </c>
      <c r="P10" s="84">
        <f t="shared" si="2"/>
        <v>0.62128325508607196</v>
      </c>
    </row>
    <row r="11" spans="1:17" ht="20.149999999999999" customHeight="1" x14ac:dyDescent="0.3">
      <c r="A11" s="72" t="s">
        <v>39</v>
      </c>
      <c r="C11" s="170" t="s">
        <v>40</v>
      </c>
      <c r="D11" s="171">
        <v>1</v>
      </c>
      <c r="E11" s="172">
        <v>2</v>
      </c>
      <c r="F11" s="172">
        <v>2</v>
      </c>
      <c r="G11" s="172">
        <v>10</v>
      </c>
      <c r="H11" s="172">
        <v>15</v>
      </c>
      <c r="I11" s="172">
        <v>22</v>
      </c>
      <c r="J11" s="172">
        <v>33</v>
      </c>
      <c r="K11" s="172">
        <v>41</v>
      </c>
      <c r="L11" s="172">
        <v>47</v>
      </c>
      <c r="N11" s="283">
        <f t="shared" si="0"/>
        <v>31.6</v>
      </c>
      <c r="O11" s="83">
        <f t="shared" si="1"/>
        <v>0.25661233878544332</v>
      </c>
      <c r="P11" s="84">
        <f t="shared" si="2"/>
        <v>2.1333333333333333</v>
      </c>
    </row>
    <row r="12" spans="1:17" ht="20.149999999999999" customHeight="1" x14ac:dyDescent="0.3">
      <c r="A12" s="72" t="s">
        <v>41</v>
      </c>
      <c r="C12" s="173" t="s">
        <v>42</v>
      </c>
      <c r="D12" s="174"/>
      <c r="E12" s="175"/>
      <c r="F12" s="175">
        <v>0</v>
      </c>
      <c r="G12" s="175">
        <v>6</v>
      </c>
      <c r="H12" s="175">
        <v>1</v>
      </c>
      <c r="I12" s="175">
        <v>1</v>
      </c>
      <c r="J12" s="175">
        <v>23</v>
      </c>
      <c r="K12" s="175">
        <v>34</v>
      </c>
      <c r="L12" s="175">
        <v>36</v>
      </c>
      <c r="N12" s="283">
        <f t="shared" si="0"/>
        <v>19</v>
      </c>
      <c r="O12" s="83">
        <f t="shared" si="1"/>
        <v>1.0476725110792193</v>
      </c>
      <c r="P12" s="84">
        <f t="shared" si="2"/>
        <v>35</v>
      </c>
    </row>
    <row r="13" spans="1:17" ht="20.149999999999999" customHeight="1" thickBot="1" x14ac:dyDescent="0.35">
      <c r="A13" s="73" t="s">
        <v>43</v>
      </c>
      <c r="C13" s="287" t="s">
        <v>44</v>
      </c>
      <c r="D13" s="288">
        <v>24</v>
      </c>
      <c r="E13" s="289">
        <v>29</v>
      </c>
      <c r="F13" s="289">
        <v>36</v>
      </c>
      <c r="G13" s="289"/>
      <c r="H13" s="289">
        <v>149</v>
      </c>
      <c r="I13" s="289">
        <v>195</v>
      </c>
      <c r="J13" s="289">
        <v>218</v>
      </c>
      <c r="K13" s="289">
        <v>279</v>
      </c>
      <c r="L13" s="289">
        <v>318</v>
      </c>
      <c r="N13" s="285">
        <f t="shared" si="0"/>
        <v>231.8</v>
      </c>
      <c r="O13" s="83">
        <f t="shared" si="1"/>
        <v>0.16371912118531884</v>
      </c>
      <c r="P13" s="84">
        <f t="shared" si="2"/>
        <v>1.1342281879194631</v>
      </c>
      <c r="Q13" s="321" t="s">
        <v>165</v>
      </c>
    </row>
    <row r="14" spans="1:17" ht="21" customHeight="1" thickTop="1" x14ac:dyDescent="0.3">
      <c r="C14" s="146" t="s">
        <v>148</v>
      </c>
      <c r="D14" s="147"/>
      <c r="E14" s="147"/>
      <c r="F14" s="147"/>
      <c r="G14" s="147"/>
      <c r="H14" s="147"/>
      <c r="I14" s="147"/>
      <c r="J14" s="147"/>
      <c r="K14" s="147"/>
      <c r="L14" s="147"/>
      <c r="N14" s="348" t="s">
        <v>86</v>
      </c>
      <c r="O14" s="348"/>
      <c r="P14" s="348"/>
    </row>
    <row r="15" spans="1:17" x14ac:dyDescent="0.3">
      <c r="D15" s="95"/>
      <c r="E15" s="95"/>
      <c r="F15" s="95"/>
      <c r="G15" s="95"/>
      <c r="H15" s="95"/>
      <c r="I15" s="95"/>
      <c r="J15" s="95"/>
      <c r="K15" s="95"/>
      <c r="L15" s="95"/>
    </row>
    <row r="16" spans="1:17" x14ac:dyDescent="0.3">
      <c r="D16" s="95"/>
      <c r="E16" s="95"/>
      <c r="F16" s="95"/>
      <c r="G16" s="95"/>
      <c r="H16" s="95"/>
      <c r="I16" s="95"/>
      <c r="J16" s="95"/>
      <c r="K16" s="95"/>
      <c r="L16" s="95"/>
    </row>
    <row r="25" spans="3:3" ht="21" x14ac:dyDescent="0.3">
      <c r="C25" s="148" t="s">
        <v>149</v>
      </c>
    </row>
  </sheetData>
  <mergeCells count="1">
    <mergeCell ref="N14:P14"/>
  </mergeCells>
  <conditionalFormatting sqref="O7:P13">
    <cfRule type="cellIs" dxfId="45" priority="17" operator="greaterThan">
      <formula>0</formula>
    </cfRule>
    <cfRule type="cellIs" dxfId="44" priority="18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N7:N1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showGridLines="0" topLeftCell="B1" zoomScaleNormal="100" workbookViewId="0">
      <pane xSplit="2" ySplit="5" topLeftCell="D6" activePane="bottomRight" state="frozen"/>
      <selection activeCell="C6" sqref="C6:C7"/>
      <selection pane="topRight" activeCell="C6" sqref="C6:C7"/>
      <selection pane="bottomLeft" activeCell="C6" sqref="C6:C7"/>
      <selection pane="bottomRight"/>
    </sheetView>
  </sheetViews>
  <sheetFormatPr defaultColWidth="8.33203125" defaultRowHeight="14" x14ac:dyDescent="0.3"/>
  <cols>
    <col min="1" max="1" width="10.25" style="65" hidden="1" customWidth="1"/>
    <col min="2" max="2" width="2.08203125" customWidth="1"/>
    <col min="3" max="3" width="55.25" style="65" customWidth="1"/>
    <col min="4" max="12" width="12.83203125" style="65" customWidth="1"/>
    <col min="13" max="13" width="0.58203125" style="65" customWidth="1"/>
    <col min="14" max="14" width="10.58203125" style="65" customWidth="1"/>
    <col min="15" max="15" width="9.58203125" style="81" customWidth="1"/>
    <col min="16" max="16" width="9.58203125" style="80" customWidth="1"/>
    <col min="18" max="16384" width="8.33203125" style="65"/>
  </cols>
  <sheetData>
    <row r="1" spans="1:17" ht="8.15" customHeight="1" x14ac:dyDescent="0.3">
      <c r="A1" s="64"/>
      <c r="C1" s="64"/>
      <c r="D1" s="64"/>
      <c r="E1" s="64"/>
    </row>
    <row r="2" spans="1:17" ht="40" customHeight="1" x14ac:dyDescent="0.3">
      <c r="C2" s="149" t="s">
        <v>88</v>
      </c>
      <c r="D2" s="67"/>
      <c r="E2" s="67"/>
      <c r="F2" s="67"/>
      <c r="G2" s="67"/>
      <c r="H2" s="67"/>
      <c r="I2" s="66"/>
      <c r="J2" s="66"/>
      <c r="K2" s="66"/>
      <c r="L2" s="66"/>
      <c r="M2" s="66"/>
    </row>
    <row r="3" spans="1:17" s="97" customFormat="1" ht="15" customHeight="1" x14ac:dyDescent="0.3">
      <c r="B3" s="99"/>
      <c r="C3" s="313" t="s">
        <v>89</v>
      </c>
      <c r="D3" s="96"/>
      <c r="E3" s="96"/>
      <c r="F3" s="96"/>
      <c r="G3" s="96"/>
      <c r="H3" s="96"/>
      <c r="I3" s="98"/>
      <c r="J3" s="98"/>
      <c r="K3" s="98"/>
      <c r="L3" s="98"/>
      <c r="M3" s="98"/>
      <c r="N3" s="282"/>
      <c r="O3" s="98"/>
      <c r="Q3" s="99"/>
    </row>
    <row r="4" spans="1:17" ht="15" customHeight="1" x14ac:dyDescent="0.3">
      <c r="J4" s="66"/>
      <c r="K4" s="66"/>
      <c r="L4" s="66"/>
      <c r="M4" s="66"/>
    </row>
    <row r="5" spans="1:17" ht="25" customHeight="1" thickBot="1" x14ac:dyDescent="0.35">
      <c r="C5" s="85" t="s">
        <v>90</v>
      </c>
      <c r="D5" s="74"/>
    </row>
    <row r="6" spans="1:17" customFormat="1" ht="20.149999999999999" customHeight="1" thickTop="1" x14ac:dyDescent="0.3">
      <c r="A6" s="349" t="s">
        <v>29</v>
      </c>
      <c r="C6" s="351" t="s">
        <v>45</v>
      </c>
      <c r="D6" s="357" t="s">
        <v>46</v>
      </c>
      <c r="E6" s="357"/>
      <c r="F6" s="357"/>
      <c r="G6" s="357"/>
      <c r="H6" s="357"/>
      <c r="I6" s="357"/>
      <c r="J6" s="357"/>
      <c r="K6" s="357"/>
      <c r="L6" s="357"/>
      <c r="M6" s="65"/>
      <c r="N6" s="353" t="s">
        <v>87</v>
      </c>
      <c r="O6" s="355" t="s">
        <v>175</v>
      </c>
      <c r="P6" s="355" t="s">
        <v>176</v>
      </c>
    </row>
    <row r="7" spans="1:17" customFormat="1" ht="20.149999999999999" customHeight="1" thickBot="1" x14ac:dyDescent="0.35">
      <c r="A7" s="350"/>
      <c r="C7" s="352"/>
      <c r="D7" s="295" t="s">
        <v>146</v>
      </c>
      <c r="E7" s="295">
        <v>2013</v>
      </c>
      <c r="F7" s="295">
        <v>2014</v>
      </c>
      <c r="G7" s="295">
        <v>2015</v>
      </c>
      <c r="H7" s="295">
        <v>2016</v>
      </c>
      <c r="I7" s="295">
        <v>2017</v>
      </c>
      <c r="J7" s="295">
        <v>2018</v>
      </c>
      <c r="K7" s="295">
        <v>2019</v>
      </c>
      <c r="L7" s="295">
        <v>2020</v>
      </c>
      <c r="M7" s="65"/>
      <c r="N7" s="354"/>
      <c r="O7" s="356"/>
      <c r="P7" s="356"/>
    </row>
    <row r="8" spans="1:17" customFormat="1" ht="20.149999999999999" customHeight="1" thickTop="1" x14ac:dyDescent="0.3">
      <c r="A8" s="75" t="s">
        <v>25</v>
      </c>
      <c r="C8" s="296" t="s">
        <v>91</v>
      </c>
      <c r="D8" s="297">
        <v>200833</v>
      </c>
      <c r="E8" s="297">
        <v>197294.51</v>
      </c>
      <c r="F8" s="297">
        <v>212345.96</v>
      </c>
      <c r="G8" s="297">
        <v>241375</v>
      </c>
      <c r="H8" s="297">
        <v>245051.67</v>
      </c>
      <c r="I8" s="297">
        <v>253786</v>
      </c>
      <c r="J8" s="297">
        <v>213117.73</v>
      </c>
      <c r="K8" s="297">
        <v>293212.51</v>
      </c>
      <c r="L8" s="297">
        <v>322038.91186894017</v>
      </c>
      <c r="M8" s="65"/>
      <c r="N8" s="334">
        <f>IFERROR(AVERAGE(H8:L8),"")</f>
        <v>265441.36437378806</v>
      </c>
      <c r="O8" s="300">
        <f>IFERROR((L8/H8)^(1/5)-1,"")</f>
        <v>5.6161024791937075E-2</v>
      </c>
      <c r="P8" s="300">
        <f>IFERROR((L8-H8)/H8,"")</f>
        <v>0.31416738302146707</v>
      </c>
    </row>
    <row r="9" spans="1:17" customFormat="1" ht="20.149999999999999" customHeight="1" x14ac:dyDescent="0.3">
      <c r="A9" s="76" t="s">
        <v>0</v>
      </c>
      <c r="C9" s="161" t="s">
        <v>92</v>
      </c>
      <c r="D9" s="162">
        <v>31746</v>
      </c>
      <c r="E9" s="162">
        <v>29239.99</v>
      </c>
      <c r="F9" s="162">
        <v>32064.27</v>
      </c>
      <c r="G9" s="162">
        <v>36583</v>
      </c>
      <c r="H9" s="162">
        <v>47292.54</v>
      </c>
      <c r="I9" s="162">
        <v>52104</v>
      </c>
      <c r="J9" s="162">
        <v>42866.5</v>
      </c>
      <c r="K9" s="162">
        <v>55673.11</v>
      </c>
      <c r="L9" s="162">
        <v>57381.136251661941</v>
      </c>
      <c r="M9" s="65"/>
      <c r="N9" s="334">
        <f t="shared" ref="N9:N29" si="0">IFERROR(AVERAGE(H9:L9),"")</f>
        <v>51063.457250332387</v>
      </c>
      <c r="O9" s="300">
        <f t="shared" ref="O9:O29" si="1">IFERROR((L9/H9)^(1/5)-1,"")</f>
        <v>3.9430128124074315E-2</v>
      </c>
      <c r="P9" s="300">
        <f t="shared" ref="P9:P29" si="2">IFERROR((L9-H9)/H9,"")</f>
        <v>0.21332320597840462</v>
      </c>
    </row>
    <row r="10" spans="1:17" customFormat="1" ht="20.149999999999999" customHeight="1" x14ac:dyDescent="0.3">
      <c r="A10" s="64" t="s">
        <v>1</v>
      </c>
      <c r="C10" s="163" t="s">
        <v>47</v>
      </c>
      <c r="D10" s="164">
        <v>0</v>
      </c>
      <c r="E10" s="164">
        <v>7011.66</v>
      </c>
      <c r="F10" s="164">
        <v>8135.33</v>
      </c>
      <c r="G10" s="164">
        <v>6723</v>
      </c>
      <c r="H10" s="164">
        <v>5284.77</v>
      </c>
      <c r="I10" s="164">
        <v>5887</v>
      </c>
      <c r="J10" s="164">
        <v>2808.82</v>
      </c>
      <c r="K10" s="164">
        <v>4513.1000000000004</v>
      </c>
      <c r="L10" s="164">
        <v>4888.5459999989998</v>
      </c>
      <c r="M10" s="65"/>
      <c r="N10" s="334">
        <f t="shared" si="0"/>
        <v>4676.4471999998004</v>
      </c>
      <c r="O10" s="300">
        <f t="shared" si="1"/>
        <v>-1.5465990196257384E-2</v>
      </c>
      <c r="P10" s="300">
        <f t="shared" si="2"/>
        <v>-7.4974691424792489E-2</v>
      </c>
    </row>
    <row r="11" spans="1:17" customFormat="1" ht="26" x14ac:dyDescent="0.3">
      <c r="A11" s="64" t="s">
        <v>17</v>
      </c>
      <c r="C11" s="163" t="s">
        <v>48</v>
      </c>
      <c r="D11" s="164">
        <v>190</v>
      </c>
      <c r="E11" s="164">
        <v>179.07</v>
      </c>
      <c r="F11" s="164">
        <v>72.239999999999995</v>
      </c>
      <c r="G11" s="164">
        <v>748</v>
      </c>
      <c r="H11" s="164">
        <v>1197.6300000000001</v>
      </c>
      <c r="I11" s="164">
        <v>1493</v>
      </c>
      <c r="J11" s="164">
        <v>664.06</v>
      </c>
      <c r="K11" s="164">
        <v>1016.191</v>
      </c>
      <c r="L11" s="164">
        <v>1202.3400000000008</v>
      </c>
      <c r="M11" s="65"/>
      <c r="N11" s="334">
        <f t="shared" si="0"/>
        <v>1114.6442000000002</v>
      </c>
      <c r="O11" s="300">
        <f t="shared" si="1"/>
        <v>7.8531902208367477E-4</v>
      </c>
      <c r="P11" s="300">
        <f t="shared" si="2"/>
        <v>3.9327672152507185E-3</v>
      </c>
    </row>
    <row r="12" spans="1:17" customFormat="1" ht="20.149999999999999" customHeight="1" x14ac:dyDescent="0.3">
      <c r="A12" s="64" t="s">
        <v>22</v>
      </c>
      <c r="C12" s="163" t="s">
        <v>49</v>
      </c>
      <c r="D12" s="164">
        <v>0</v>
      </c>
      <c r="E12" s="164">
        <v>46.52</v>
      </c>
      <c r="F12" s="164">
        <v>24.75</v>
      </c>
      <c r="G12" s="164">
        <v>75</v>
      </c>
      <c r="H12" s="164">
        <v>46.11</v>
      </c>
      <c r="I12" s="164">
        <v>22</v>
      </c>
      <c r="J12" s="164">
        <v>46.09</v>
      </c>
      <c r="K12" s="164">
        <v>42.19</v>
      </c>
      <c r="L12" s="164">
        <v>115.70499999999998</v>
      </c>
      <c r="M12" s="65"/>
      <c r="N12" s="334">
        <f t="shared" si="0"/>
        <v>54.418999999999997</v>
      </c>
      <c r="O12" s="300">
        <f t="shared" si="1"/>
        <v>0.20201918928839535</v>
      </c>
      <c r="P12" s="300">
        <f t="shared" si="2"/>
        <v>1.5093255259162868</v>
      </c>
    </row>
    <row r="13" spans="1:17" customFormat="1" ht="20.149999999999999" customHeight="1" x14ac:dyDescent="0.3">
      <c r="A13" s="64" t="s">
        <v>12</v>
      </c>
      <c r="C13" s="163" t="s">
        <v>13</v>
      </c>
      <c r="D13" s="164">
        <v>1394</v>
      </c>
      <c r="E13" s="164">
        <v>1393.77</v>
      </c>
      <c r="F13" s="164">
        <v>1294.56</v>
      </c>
      <c r="G13" s="164">
        <v>1318</v>
      </c>
      <c r="H13" s="164">
        <v>899.87</v>
      </c>
      <c r="I13" s="164">
        <v>906</v>
      </c>
      <c r="J13" s="164">
        <v>663.6</v>
      </c>
      <c r="K13" s="164">
        <v>1264.4100000000001</v>
      </c>
      <c r="L13" s="164">
        <v>1512.4322979999986</v>
      </c>
      <c r="M13" s="65"/>
      <c r="N13" s="334">
        <f t="shared" si="0"/>
        <v>1049.2624595999998</v>
      </c>
      <c r="O13" s="300">
        <f t="shared" si="1"/>
        <v>0.10942828464857768</v>
      </c>
      <c r="P13" s="300">
        <f t="shared" si="2"/>
        <v>0.68072310222587551</v>
      </c>
    </row>
    <row r="14" spans="1:17" customFormat="1" ht="20.149999999999999" customHeight="1" x14ac:dyDescent="0.3">
      <c r="A14" s="64" t="s">
        <v>8</v>
      </c>
      <c r="C14" s="163" t="s">
        <v>50</v>
      </c>
      <c r="D14" s="164">
        <v>15164</v>
      </c>
      <c r="E14" s="164">
        <v>14546.67</v>
      </c>
      <c r="F14" s="164">
        <v>13462.78</v>
      </c>
      <c r="G14" s="164">
        <v>19663</v>
      </c>
      <c r="H14" s="164">
        <v>31861.72</v>
      </c>
      <c r="I14" s="164">
        <v>35424</v>
      </c>
      <c r="J14" s="164">
        <v>30313.89</v>
      </c>
      <c r="K14" s="164">
        <v>39161.919999999998</v>
      </c>
      <c r="L14" s="164">
        <v>39067.938499999946</v>
      </c>
      <c r="M14" s="65"/>
      <c r="N14" s="334">
        <f t="shared" si="0"/>
        <v>35165.893699999993</v>
      </c>
      <c r="O14" s="300">
        <f t="shared" si="1"/>
        <v>4.1622267944158242E-2</v>
      </c>
      <c r="P14" s="300">
        <f t="shared" si="2"/>
        <v>0.22617167246463607</v>
      </c>
    </row>
    <row r="15" spans="1:17" customFormat="1" ht="20.149999999999999" customHeight="1" x14ac:dyDescent="0.3">
      <c r="A15" s="64" t="s">
        <v>26</v>
      </c>
      <c r="C15" s="163" t="s">
        <v>51</v>
      </c>
      <c r="D15" s="164">
        <v>815</v>
      </c>
      <c r="E15" s="164">
        <v>1000.25</v>
      </c>
      <c r="F15" s="164">
        <v>1596.03</v>
      </c>
      <c r="G15" s="164">
        <v>1459</v>
      </c>
      <c r="H15" s="164">
        <v>1802.72</v>
      </c>
      <c r="I15" s="164">
        <v>2331</v>
      </c>
      <c r="J15" s="164">
        <v>3295.82</v>
      </c>
      <c r="K15" s="164">
        <v>3969.52</v>
      </c>
      <c r="L15" s="164">
        <v>4375.9443026629988</v>
      </c>
      <c r="M15" s="65"/>
      <c r="N15" s="334">
        <f t="shared" si="0"/>
        <v>3155.0008605326002</v>
      </c>
      <c r="O15" s="300">
        <f t="shared" si="1"/>
        <v>0.19406701557055084</v>
      </c>
      <c r="P15" s="300">
        <f t="shared" si="2"/>
        <v>1.4274120787826166</v>
      </c>
    </row>
    <row r="16" spans="1:17" customFormat="1" ht="20.149999999999999" customHeight="1" x14ac:dyDescent="0.3">
      <c r="A16" s="64" t="s">
        <v>20</v>
      </c>
      <c r="C16" s="163" t="s">
        <v>21</v>
      </c>
      <c r="D16" s="164">
        <v>5818</v>
      </c>
      <c r="E16" s="164">
        <v>5062.05</v>
      </c>
      <c r="F16" s="164">
        <v>7478.58</v>
      </c>
      <c r="G16" s="164">
        <v>6597</v>
      </c>
      <c r="H16" s="164">
        <v>6199.73</v>
      </c>
      <c r="I16" s="164">
        <v>6041</v>
      </c>
      <c r="J16" s="164">
        <v>5074.2</v>
      </c>
      <c r="K16" s="164">
        <v>5705.09</v>
      </c>
      <c r="L16" s="164">
        <v>6216.7601509999949</v>
      </c>
      <c r="M16" s="65"/>
      <c r="N16" s="334">
        <f t="shared" si="0"/>
        <v>5847.3560301999987</v>
      </c>
      <c r="O16" s="300">
        <f t="shared" si="1"/>
        <v>5.4878098268140718E-4</v>
      </c>
      <c r="P16" s="300">
        <f t="shared" si="2"/>
        <v>2.7469181722422405E-3</v>
      </c>
    </row>
    <row r="17" spans="1:16" customFormat="1" ht="20.149999999999999" customHeight="1" x14ac:dyDescent="0.3">
      <c r="A17" s="76" t="s">
        <v>14</v>
      </c>
      <c r="C17" s="161" t="s">
        <v>93</v>
      </c>
      <c r="D17" s="162">
        <v>139979</v>
      </c>
      <c r="E17" s="162">
        <v>138671.23000000001</v>
      </c>
      <c r="F17" s="162">
        <v>150937.37</v>
      </c>
      <c r="G17" s="162">
        <v>167757</v>
      </c>
      <c r="H17" s="162">
        <v>152350.87</v>
      </c>
      <c r="I17" s="162">
        <v>147323</v>
      </c>
      <c r="J17" s="162">
        <v>124176.2</v>
      </c>
      <c r="K17" s="162">
        <v>176341.55</v>
      </c>
      <c r="L17" s="162">
        <v>196501.66186666623</v>
      </c>
      <c r="M17" s="65"/>
      <c r="N17" s="334">
        <f t="shared" si="0"/>
        <v>159338.65637333324</v>
      </c>
      <c r="O17" s="300">
        <f t="shared" si="1"/>
        <v>5.2214440720655064E-2</v>
      </c>
      <c r="P17" s="300">
        <f t="shared" si="2"/>
        <v>0.28979678203784615</v>
      </c>
    </row>
    <row r="18" spans="1:16" customFormat="1" ht="20.149999999999999" customHeight="1" x14ac:dyDescent="0.3">
      <c r="A18" s="76" t="s">
        <v>18</v>
      </c>
      <c r="C18" s="161" t="s">
        <v>94</v>
      </c>
      <c r="D18" s="162">
        <v>29108</v>
      </c>
      <c r="E18" s="162">
        <v>29383.29</v>
      </c>
      <c r="F18" s="162">
        <v>29344.31</v>
      </c>
      <c r="G18" s="162">
        <v>37036</v>
      </c>
      <c r="H18" s="162">
        <v>45408.26</v>
      </c>
      <c r="I18" s="162">
        <v>54359</v>
      </c>
      <c r="J18" s="162">
        <v>46075.03</v>
      </c>
      <c r="K18" s="162">
        <v>61197.85</v>
      </c>
      <c r="L18" s="162">
        <v>65656.773750612003</v>
      </c>
      <c r="M18" s="65"/>
      <c r="N18" s="334">
        <f t="shared" si="0"/>
        <v>54539.3827501224</v>
      </c>
      <c r="O18" s="300">
        <f t="shared" si="1"/>
        <v>7.6536937338189004E-2</v>
      </c>
      <c r="P18" s="300">
        <f t="shared" si="2"/>
        <v>0.44592137533153658</v>
      </c>
    </row>
    <row r="19" spans="1:16" customFormat="1" ht="20.149999999999999" customHeight="1" x14ac:dyDescent="0.3">
      <c r="A19" s="64" t="s">
        <v>9</v>
      </c>
      <c r="C19" s="163" t="s">
        <v>10</v>
      </c>
      <c r="D19" s="164">
        <v>29108</v>
      </c>
      <c r="E19" s="164">
        <v>29118.45</v>
      </c>
      <c r="F19" s="164">
        <v>29108.79</v>
      </c>
      <c r="G19" s="164">
        <v>37032</v>
      </c>
      <c r="H19" s="164">
        <v>45392.649999999994</v>
      </c>
      <c r="I19" s="164">
        <v>54359</v>
      </c>
      <c r="J19" s="164">
        <v>41778.32</v>
      </c>
      <c r="K19" s="164">
        <v>57972.9</v>
      </c>
      <c r="L19" s="164">
        <v>62398.600750612</v>
      </c>
      <c r="M19" s="65"/>
      <c r="N19" s="334">
        <f t="shared" si="0"/>
        <v>52380.294150122398</v>
      </c>
      <c r="O19" s="300">
        <f t="shared" si="1"/>
        <v>6.5707108746533294E-2</v>
      </c>
      <c r="P19" s="300">
        <f t="shared" si="2"/>
        <v>0.37464106525201785</v>
      </c>
    </row>
    <row r="20" spans="1:16" customFormat="1" ht="27" customHeight="1" x14ac:dyDescent="0.3">
      <c r="A20" s="77" t="s">
        <v>2</v>
      </c>
      <c r="C20" s="165" t="s">
        <v>52</v>
      </c>
      <c r="D20" s="166">
        <v>6796</v>
      </c>
      <c r="E20" s="166">
        <v>6125.38</v>
      </c>
      <c r="F20" s="166">
        <v>6437.25</v>
      </c>
      <c r="G20" s="166">
        <v>11702</v>
      </c>
      <c r="H20" s="166">
        <v>19672.87</v>
      </c>
      <c r="I20" s="166">
        <v>28369</v>
      </c>
      <c r="J20" s="166">
        <v>16733.400000000001</v>
      </c>
      <c r="K20" s="166">
        <v>23494.22</v>
      </c>
      <c r="L20" s="166">
        <v>26054.220474630019</v>
      </c>
      <c r="M20" s="65"/>
      <c r="N20" s="334">
        <f t="shared" si="0"/>
        <v>22864.742094926001</v>
      </c>
      <c r="O20" s="300">
        <f t="shared" si="1"/>
        <v>5.7796370055120283E-2</v>
      </c>
      <c r="P20" s="300">
        <f t="shared" si="2"/>
        <v>0.32437313287944364</v>
      </c>
    </row>
    <row r="21" spans="1:16" customFormat="1" ht="20.149999999999999" customHeight="1" x14ac:dyDescent="0.3">
      <c r="A21" s="77" t="s">
        <v>3</v>
      </c>
      <c r="C21" s="167" t="s">
        <v>4</v>
      </c>
      <c r="D21" s="166">
        <v>0</v>
      </c>
      <c r="E21" s="166">
        <v>1027.45</v>
      </c>
      <c r="F21" s="166">
        <v>1085.8599999999999</v>
      </c>
      <c r="G21" s="166">
        <v>1417</v>
      </c>
      <c r="H21" s="166">
        <v>1440.07</v>
      </c>
      <c r="I21" s="166">
        <v>1699</v>
      </c>
      <c r="J21" s="166">
        <v>999.14</v>
      </c>
      <c r="K21" s="166">
        <v>1447.98</v>
      </c>
      <c r="L21" s="166">
        <v>1418.755250978</v>
      </c>
      <c r="M21" s="65"/>
      <c r="N21" s="334">
        <f t="shared" si="0"/>
        <v>1400.9890501956002</v>
      </c>
      <c r="O21" s="300">
        <f t="shared" si="1"/>
        <v>-2.9779211995962784E-3</v>
      </c>
      <c r="P21" s="300">
        <f t="shared" si="2"/>
        <v>-1.4801189540786134E-2</v>
      </c>
    </row>
    <row r="22" spans="1:16" customFormat="1" ht="20.149999999999999" customHeight="1" x14ac:dyDescent="0.3">
      <c r="A22" s="77" t="s">
        <v>5</v>
      </c>
      <c r="C22" s="167" t="s">
        <v>53</v>
      </c>
      <c r="D22" s="166">
        <v>0</v>
      </c>
      <c r="E22" s="166">
        <v>298.37</v>
      </c>
      <c r="F22" s="166">
        <v>396.63</v>
      </c>
      <c r="G22" s="166">
        <v>541</v>
      </c>
      <c r="H22" s="166">
        <v>829.25</v>
      </c>
      <c r="I22" s="166">
        <v>772</v>
      </c>
      <c r="J22" s="166">
        <v>333.77</v>
      </c>
      <c r="K22" s="166">
        <v>726.66</v>
      </c>
      <c r="L22" s="166">
        <v>1102.3344653260003</v>
      </c>
      <c r="M22" s="65"/>
      <c r="N22" s="334">
        <f t="shared" si="0"/>
        <v>752.80289306520012</v>
      </c>
      <c r="O22" s="300">
        <f t="shared" si="1"/>
        <v>5.858462313858781E-2</v>
      </c>
      <c r="P22" s="300">
        <f t="shared" si="2"/>
        <v>0.32931500190051288</v>
      </c>
    </row>
    <row r="23" spans="1:16" customFormat="1" ht="20.149999999999999" customHeight="1" x14ac:dyDescent="0.3">
      <c r="A23" s="77" t="s">
        <v>6</v>
      </c>
      <c r="C23" s="167" t="s">
        <v>54</v>
      </c>
      <c r="D23" s="166">
        <v>0</v>
      </c>
      <c r="E23" s="166">
        <v>429.03</v>
      </c>
      <c r="F23" s="166">
        <v>366.89</v>
      </c>
      <c r="G23" s="166">
        <v>926</v>
      </c>
      <c r="H23" s="166">
        <v>952.84</v>
      </c>
      <c r="I23" s="166">
        <v>1463</v>
      </c>
      <c r="J23" s="166">
        <v>1804.57</v>
      </c>
      <c r="K23" s="166">
        <v>1837.23</v>
      </c>
      <c r="L23" s="166">
        <v>2188.1267453299988</v>
      </c>
      <c r="M23" s="65"/>
      <c r="N23" s="334">
        <f t="shared" si="0"/>
        <v>1649.1533490659997</v>
      </c>
      <c r="O23" s="300">
        <f t="shared" si="1"/>
        <v>0.18089286562184048</v>
      </c>
      <c r="P23" s="300">
        <f t="shared" si="2"/>
        <v>1.2964262051656088</v>
      </c>
    </row>
    <row r="24" spans="1:16" customFormat="1" ht="20.149999999999999" customHeight="1" x14ac:dyDescent="0.3">
      <c r="A24" s="77" t="s">
        <v>7</v>
      </c>
      <c r="C24" s="167" t="s">
        <v>55</v>
      </c>
      <c r="D24" s="166">
        <v>4598</v>
      </c>
      <c r="E24" s="166">
        <v>4370.53</v>
      </c>
      <c r="F24" s="166">
        <v>4587.87</v>
      </c>
      <c r="G24" s="166">
        <v>8818</v>
      </c>
      <c r="H24" s="166">
        <v>16450.71</v>
      </c>
      <c r="I24" s="166">
        <v>24435</v>
      </c>
      <c r="J24" s="166">
        <v>12992.23</v>
      </c>
      <c r="K24" s="166">
        <v>19196.141199999998</v>
      </c>
      <c r="L24" s="166">
        <v>21345.004012996018</v>
      </c>
      <c r="M24" s="65"/>
      <c r="N24" s="334">
        <f t="shared" si="0"/>
        <v>18883.817042599207</v>
      </c>
      <c r="O24" s="300">
        <f t="shared" si="1"/>
        <v>5.347035482840945E-2</v>
      </c>
      <c r="P24" s="300">
        <f t="shared" si="2"/>
        <v>0.29751263094395436</v>
      </c>
    </row>
    <row r="25" spans="1:16" customFormat="1" ht="20.149999999999999" customHeight="1" x14ac:dyDescent="0.3">
      <c r="A25" s="77" t="s">
        <v>23</v>
      </c>
      <c r="C25" s="165" t="s">
        <v>56</v>
      </c>
      <c r="D25" s="166">
        <v>153</v>
      </c>
      <c r="E25" s="166">
        <v>140.49</v>
      </c>
      <c r="F25" s="166">
        <v>153.41999999999999</v>
      </c>
      <c r="G25" s="166">
        <v>330</v>
      </c>
      <c r="H25" s="166">
        <v>281.3</v>
      </c>
      <c r="I25" s="166">
        <v>264</v>
      </c>
      <c r="J25" s="166">
        <v>257.58</v>
      </c>
      <c r="K25" s="166">
        <v>311.42</v>
      </c>
      <c r="L25" s="166">
        <v>373.76675264999977</v>
      </c>
      <c r="M25" s="65"/>
      <c r="N25" s="334">
        <f t="shared" si="0"/>
        <v>297.61335052999993</v>
      </c>
      <c r="O25" s="300">
        <f t="shared" si="1"/>
        <v>5.8488604966824953E-2</v>
      </c>
      <c r="P25" s="300">
        <f t="shared" si="2"/>
        <v>0.32871223835762448</v>
      </c>
    </row>
    <row r="26" spans="1:16" customFormat="1" ht="20.149999999999999" customHeight="1" x14ac:dyDescent="0.3">
      <c r="A26" s="77" t="s">
        <v>27</v>
      </c>
      <c r="C26" s="165" t="s">
        <v>28</v>
      </c>
      <c r="D26" s="166">
        <v>2974</v>
      </c>
      <c r="E26" s="166">
        <v>2782.65</v>
      </c>
      <c r="F26" s="166">
        <v>2772.05</v>
      </c>
      <c r="G26" s="166">
        <v>2719</v>
      </c>
      <c r="H26" s="166">
        <v>3073.82</v>
      </c>
      <c r="I26" s="166">
        <v>3504</v>
      </c>
      <c r="J26" s="166">
        <v>3656.97</v>
      </c>
      <c r="K26" s="166">
        <v>3996.96</v>
      </c>
      <c r="L26" s="166">
        <v>4555.2152006660008</v>
      </c>
      <c r="M26" s="65"/>
      <c r="N26" s="334">
        <f t="shared" si="0"/>
        <v>3757.3930401332</v>
      </c>
      <c r="O26" s="300">
        <f t="shared" si="1"/>
        <v>8.1847618525666466E-2</v>
      </c>
      <c r="P26" s="300">
        <f t="shared" si="2"/>
        <v>0.48193947617817584</v>
      </c>
    </row>
    <row r="27" spans="1:16" customFormat="1" ht="20.149999999999999" customHeight="1" x14ac:dyDescent="0.3">
      <c r="A27" s="77" t="s">
        <v>15</v>
      </c>
      <c r="C27" s="165" t="s">
        <v>16</v>
      </c>
      <c r="D27" s="166">
        <v>19184</v>
      </c>
      <c r="E27" s="166">
        <v>19497.55</v>
      </c>
      <c r="F27" s="166">
        <v>19024.27</v>
      </c>
      <c r="G27" s="166">
        <v>21766</v>
      </c>
      <c r="H27" s="166">
        <v>21797.02</v>
      </c>
      <c r="I27" s="166">
        <v>21634</v>
      </c>
      <c r="J27" s="166">
        <v>17725.330000000002</v>
      </c>
      <c r="K27" s="166">
        <v>23122.16</v>
      </c>
      <c r="L27" s="166">
        <v>24454.827432665988</v>
      </c>
      <c r="M27" s="65"/>
      <c r="N27" s="334">
        <f t="shared" si="0"/>
        <v>21746.667486533199</v>
      </c>
      <c r="O27" s="300">
        <f t="shared" si="1"/>
        <v>2.3277667475271047E-2</v>
      </c>
      <c r="P27" s="300">
        <f t="shared" si="2"/>
        <v>0.1219344402430235</v>
      </c>
    </row>
    <row r="28" spans="1:16" customFormat="1" ht="20.149999999999999" customHeight="1" x14ac:dyDescent="0.3">
      <c r="A28" s="77" t="s">
        <v>11</v>
      </c>
      <c r="C28" s="168" t="s">
        <v>19</v>
      </c>
      <c r="D28" s="169">
        <v>0</v>
      </c>
      <c r="E28" s="169">
        <v>263.51</v>
      </c>
      <c r="F28" s="169">
        <v>721.8</v>
      </c>
      <c r="G28" s="169">
        <v>516</v>
      </c>
      <c r="H28" s="169">
        <v>567.64</v>
      </c>
      <c r="I28" s="169">
        <v>589</v>
      </c>
      <c r="J28" s="169">
        <v>3405.04</v>
      </c>
      <c r="K28" s="169">
        <v>7048.13</v>
      </c>
      <c r="L28" s="169">
        <v>6960.5708899999991</v>
      </c>
      <c r="M28" s="65"/>
      <c r="N28" s="334">
        <f t="shared" si="0"/>
        <v>3714.0761780000003</v>
      </c>
      <c r="O28" s="300">
        <f t="shared" si="1"/>
        <v>0.65087569584872673</v>
      </c>
      <c r="P28" s="300">
        <f t="shared" si="2"/>
        <v>11.262298093862306</v>
      </c>
    </row>
    <row r="29" spans="1:16" customFormat="1" ht="20.149999999999999" customHeight="1" thickBot="1" x14ac:dyDescent="0.35">
      <c r="A29" s="68" t="s">
        <v>24</v>
      </c>
      <c r="C29" s="298" t="s">
        <v>95</v>
      </c>
      <c r="D29" s="299">
        <v>0</v>
      </c>
      <c r="E29" s="299">
        <v>6.73</v>
      </c>
      <c r="F29" s="299">
        <v>24.99</v>
      </c>
      <c r="G29" s="299">
        <v>23</v>
      </c>
      <c r="H29" s="299">
        <v>15.61</v>
      </c>
      <c r="I29" s="299">
        <v>28</v>
      </c>
      <c r="J29" s="299">
        <v>19.54</v>
      </c>
      <c r="K29" s="299">
        <v>20.350000000000001</v>
      </c>
      <c r="L29" s="299">
        <v>15.453600019999985</v>
      </c>
      <c r="M29" s="65"/>
      <c r="N29" s="344">
        <f t="shared" si="0"/>
        <v>19.790720003999997</v>
      </c>
      <c r="O29" s="302">
        <f t="shared" si="1"/>
        <v>-2.011922829158741E-3</v>
      </c>
      <c r="P29" s="302">
        <f t="shared" si="2"/>
        <v>-1.0019217168482638E-2</v>
      </c>
    </row>
    <row r="30" spans="1:16" customFormat="1" ht="20.25" customHeight="1" thickTop="1" x14ac:dyDescent="0.3">
      <c r="A30" s="65"/>
      <c r="C30" s="146" t="s">
        <v>148</v>
      </c>
      <c r="D30" s="147"/>
      <c r="E30" s="147"/>
      <c r="F30" s="147"/>
      <c r="G30" s="147"/>
      <c r="H30" s="147"/>
      <c r="I30" s="147"/>
      <c r="J30" s="147"/>
      <c r="K30" s="147"/>
      <c r="L30" s="147"/>
      <c r="M30" s="65"/>
      <c r="N30" s="348" t="s">
        <v>86</v>
      </c>
      <c r="O30" s="348"/>
      <c r="P30" s="348"/>
    </row>
    <row r="43" spans="3:3" ht="21" x14ac:dyDescent="0.3">
      <c r="C43" s="148" t="s">
        <v>149</v>
      </c>
    </row>
  </sheetData>
  <mergeCells count="7">
    <mergeCell ref="N30:P30"/>
    <mergeCell ref="A6:A7"/>
    <mergeCell ref="C6:C7"/>
    <mergeCell ref="N6:N7"/>
    <mergeCell ref="O6:O7"/>
    <mergeCell ref="P6:P7"/>
    <mergeCell ref="D6:L6"/>
  </mergeCells>
  <conditionalFormatting sqref="O8:P13 O15:P21 O23:P29">
    <cfRule type="cellIs" dxfId="43" priority="9" operator="greaterThan">
      <formula>0</formula>
    </cfRule>
    <cfRule type="cellIs" dxfId="42" priority="10" operator="lessThan">
      <formula>0</formula>
    </cfRule>
  </conditionalFormatting>
  <conditionalFormatting sqref="O14:P14">
    <cfRule type="cellIs" dxfId="41" priority="7" operator="greaterThan">
      <formula>0</formula>
    </cfRule>
    <cfRule type="cellIs" dxfId="40" priority="8" operator="lessThan">
      <formula>0</formula>
    </cfRule>
  </conditionalFormatting>
  <conditionalFormatting sqref="O22:P22">
    <cfRule type="cellIs" dxfId="39" priority="5" operator="greaterThan">
      <formula>0</formula>
    </cfRule>
    <cfRule type="cellIs" dxfId="38" priority="6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N8:N2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topLeftCell="B1" zoomScaleNormal="100" workbookViewId="0">
      <pane xSplit="2" ySplit="5" topLeftCell="D6" activePane="bottomRight" state="frozen"/>
      <selection activeCell="C6" sqref="C6:C7"/>
      <selection pane="topRight" activeCell="C6" sqref="C6:C7"/>
      <selection pane="bottomLeft" activeCell="C6" sqref="C6:C7"/>
      <selection pane="bottomRight" activeCell="T14" sqref="T14"/>
    </sheetView>
  </sheetViews>
  <sheetFormatPr defaultColWidth="8.33203125" defaultRowHeight="14" x14ac:dyDescent="0.3"/>
  <cols>
    <col min="1" max="1" width="10.25" style="65" hidden="1" customWidth="1"/>
    <col min="2" max="2" width="2.08203125" customWidth="1"/>
    <col min="3" max="3" width="52.33203125" style="65" customWidth="1"/>
    <col min="4" max="12" width="12.83203125" style="65" customWidth="1"/>
    <col min="13" max="13" width="0.58203125" style="65" customWidth="1"/>
    <col min="14" max="14" width="10.58203125" style="65" customWidth="1"/>
    <col min="15" max="15" width="9.58203125" style="81" customWidth="1"/>
    <col min="16" max="16" width="9.58203125" style="80" customWidth="1"/>
    <col min="17" max="17" width="2.83203125" style="320" bestFit="1" customWidth="1"/>
    <col min="18" max="16384" width="8.33203125" style="65"/>
  </cols>
  <sheetData>
    <row r="1" spans="1:17" ht="8.15" customHeight="1" x14ac:dyDescent="0.3">
      <c r="A1" s="64"/>
      <c r="C1" s="64"/>
      <c r="D1" s="64"/>
      <c r="E1" s="64"/>
    </row>
    <row r="2" spans="1:17" ht="40" customHeight="1" x14ac:dyDescent="0.3">
      <c r="C2" s="149" t="s">
        <v>88</v>
      </c>
      <c r="D2" s="67"/>
      <c r="E2" s="67"/>
      <c r="F2" s="67"/>
      <c r="G2" s="67"/>
      <c r="H2" s="67"/>
      <c r="I2" s="66"/>
      <c r="J2" s="66"/>
      <c r="K2" s="66"/>
      <c r="L2" s="66"/>
      <c r="M2" s="66"/>
    </row>
    <row r="3" spans="1:17" s="97" customFormat="1" ht="15" customHeight="1" x14ac:dyDescent="0.3">
      <c r="B3" s="99"/>
      <c r="C3" s="313" t="s">
        <v>89</v>
      </c>
      <c r="D3" s="96"/>
      <c r="E3" s="96"/>
      <c r="F3" s="96"/>
      <c r="G3" s="96"/>
      <c r="H3" s="96"/>
      <c r="I3" s="98"/>
      <c r="J3" s="98"/>
      <c r="K3" s="98"/>
      <c r="L3" s="98"/>
      <c r="M3" s="98"/>
      <c r="N3" s="282"/>
      <c r="O3" s="98"/>
      <c r="Q3" s="320"/>
    </row>
    <row r="4" spans="1:17" ht="15" customHeight="1" x14ac:dyDescent="0.3">
      <c r="J4" s="66"/>
      <c r="K4" s="66"/>
      <c r="L4" s="66"/>
      <c r="M4" s="66"/>
    </row>
    <row r="5" spans="1:17" customFormat="1" ht="25" customHeight="1" thickBot="1" x14ac:dyDescent="0.35">
      <c r="A5" s="65"/>
      <c r="C5" s="85" t="s">
        <v>161</v>
      </c>
      <c r="D5" s="74"/>
      <c r="E5" s="65"/>
      <c r="F5" s="65"/>
      <c r="G5" s="65"/>
      <c r="H5" s="65"/>
      <c r="I5" s="65"/>
      <c r="J5" s="65"/>
      <c r="K5" s="65"/>
      <c r="L5" s="65"/>
      <c r="M5" s="65"/>
      <c r="N5" s="65"/>
      <c r="O5" s="81"/>
      <c r="P5" s="80"/>
      <c r="Q5" s="320"/>
    </row>
    <row r="6" spans="1:17" customFormat="1" ht="20.149999999999999" customHeight="1" thickTop="1" x14ac:dyDescent="0.3">
      <c r="A6" s="349" t="s">
        <v>29</v>
      </c>
      <c r="C6" s="351" t="s">
        <v>57</v>
      </c>
      <c r="D6" s="357" t="s">
        <v>166</v>
      </c>
      <c r="E6" s="357"/>
      <c r="F6" s="357"/>
      <c r="G6" s="357"/>
      <c r="H6" s="357"/>
      <c r="I6" s="357"/>
      <c r="J6" s="357"/>
      <c r="K6" s="357"/>
      <c r="L6" s="357"/>
      <c r="M6" s="65"/>
      <c r="N6" s="353" t="s">
        <v>87</v>
      </c>
      <c r="O6" s="355" t="s">
        <v>175</v>
      </c>
      <c r="P6" s="355" t="s">
        <v>176</v>
      </c>
      <c r="Q6" s="320"/>
    </row>
    <row r="7" spans="1:17" customFormat="1" ht="20.149999999999999" customHeight="1" thickBot="1" x14ac:dyDescent="0.35">
      <c r="A7" s="350"/>
      <c r="C7" s="352"/>
      <c r="D7" s="295" t="s">
        <v>146</v>
      </c>
      <c r="E7" s="295">
        <v>2013</v>
      </c>
      <c r="F7" s="295">
        <v>2014</v>
      </c>
      <c r="G7" s="295">
        <v>2015</v>
      </c>
      <c r="H7" s="295">
        <v>2016</v>
      </c>
      <c r="I7" s="295">
        <v>2017</v>
      </c>
      <c r="J7" s="295">
        <v>2018</v>
      </c>
      <c r="K7" s="295">
        <v>2019</v>
      </c>
      <c r="L7" s="295">
        <v>2020</v>
      </c>
      <c r="M7" s="65"/>
      <c r="N7" s="354"/>
      <c r="O7" s="356"/>
      <c r="P7" s="356"/>
      <c r="Q7" s="320"/>
    </row>
    <row r="8" spans="1:17" customFormat="1" ht="20.149999999999999" customHeight="1" thickTop="1" x14ac:dyDescent="0.3">
      <c r="A8" s="71" t="s">
        <v>58</v>
      </c>
      <c r="C8" s="303" t="s">
        <v>59</v>
      </c>
      <c r="D8" s="304">
        <v>68004</v>
      </c>
      <c r="E8" s="304">
        <v>69095</v>
      </c>
      <c r="F8" s="304">
        <v>74343</v>
      </c>
      <c r="G8" s="304">
        <v>97320</v>
      </c>
      <c r="H8" s="304">
        <v>80152</v>
      </c>
      <c r="I8" s="304">
        <v>86881</v>
      </c>
      <c r="J8" s="304">
        <v>93191</v>
      </c>
      <c r="K8" s="304">
        <v>95306</v>
      </c>
      <c r="L8" s="304">
        <v>92673</v>
      </c>
      <c r="M8" s="65"/>
      <c r="N8" s="278">
        <f>IFERROR(AVERAGE(H8:L8),"")</f>
        <v>89640.6</v>
      </c>
      <c r="O8" s="82">
        <f>IFERROR((L8/H8)^(1/5)-1,"")</f>
        <v>2.9455958649013958E-2</v>
      </c>
      <c r="P8" s="82">
        <f>IFERROR((L8-H8)/H8,"")</f>
        <v>0.15621569018864159</v>
      </c>
      <c r="Q8" s="320"/>
    </row>
    <row r="9" spans="1:17" customFormat="1" ht="20.149999999999999" customHeight="1" x14ac:dyDescent="0.3">
      <c r="A9" s="72" t="s">
        <v>60</v>
      </c>
      <c r="C9" s="152" t="s">
        <v>61</v>
      </c>
      <c r="D9" s="153">
        <v>2636</v>
      </c>
      <c r="E9" s="153">
        <v>2009</v>
      </c>
      <c r="F9" s="153">
        <v>1723</v>
      </c>
      <c r="G9" s="153">
        <v>833</v>
      </c>
      <c r="H9" s="153">
        <v>647</v>
      </c>
      <c r="I9" s="153">
        <v>1157</v>
      </c>
      <c r="J9" s="153">
        <v>2896</v>
      </c>
      <c r="K9" s="153">
        <v>6757</v>
      </c>
      <c r="L9" s="153">
        <v>2037</v>
      </c>
      <c r="M9" s="65"/>
      <c r="N9" s="278">
        <f t="shared" ref="N9:N17" si="0">IFERROR(AVERAGE(H9:L9),"")</f>
        <v>2698.8</v>
      </c>
      <c r="O9" s="82">
        <f>IFERROR((L9/H9)^(1/5)-1,"")</f>
        <v>0.25781668007049241</v>
      </c>
      <c r="P9" s="82">
        <f t="shared" ref="P9:P15" si="1">IFERROR((L9-H9)/H9,"")</f>
        <v>2.1483771251931993</v>
      </c>
      <c r="Q9" s="320"/>
    </row>
    <row r="10" spans="1:17" customFormat="1" ht="20.149999999999999" customHeight="1" x14ac:dyDescent="0.3">
      <c r="A10" s="72" t="s">
        <v>62</v>
      </c>
      <c r="C10" s="152" t="s">
        <v>63</v>
      </c>
      <c r="D10" s="153">
        <v>90665</v>
      </c>
      <c r="E10" s="153">
        <v>88528</v>
      </c>
      <c r="F10" s="153">
        <v>91299</v>
      </c>
      <c r="G10" s="153">
        <v>108375</v>
      </c>
      <c r="H10" s="153">
        <v>85551</v>
      </c>
      <c r="I10" s="153">
        <v>99328</v>
      </c>
      <c r="J10" s="153">
        <v>96620</v>
      </c>
      <c r="K10" s="153">
        <v>94117</v>
      </c>
      <c r="L10" s="153">
        <v>93385</v>
      </c>
      <c r="M10" s="65"/>
      <c r="N10" s="278">
        <f t="shared" si="0"/>
        <v>93800.2</v>
      </c>
      <c r="O10" s="82">
        <f>IFERROR((L10/H10)^(1/5)-1,"")</f>
        <v>1.7678047907609962E-2</v>
      </c>
      <c r="P10" s="82">
        <f t="shared" si="1"/>
        <v>9.1571109630512793E-2</v>
      </c>
      <c r="Q10" s="320"/>
    </row>
    <row r="11" spans="1:17" customFormat="1" ht="20.149999999999999" customHeight="1" x14ac:dyDescent="0.3">
      <c r="A11" s="72" t="s">
        <v>64</v>
      </c>
      <c r="C11" s="152" t="s">
        <v>65</v>
      </c>
      <c r="D11" s="153">
        <v>8765</v>
      </c>
      <c r="E11" s="153">
        <v>6519</v>
      </c>
      <c r="F11" s="153">
        <v>6560</v>
      </c>
      <c r="G11" s="153">
        <v>6468</v>
      </c>
      <c r="H11" s="153">
        <v>5426</v>
      </c>
      <c r="I11" s="153">
        <v>6475</v>
      </c>
      <c r="J11" s="153">
        <v>5222</v>
      </c>
      <c r="K11" s="153">
        <v>5631</v>
      </c>
      <c r="L11" s="153">
        <v>6931</v>
      </c>
      <c r="M11" s="65"/>
      <c r="N11" s="278">
        <f t="shared" si="0"/>
        <v>5937</v>
      </c>
      <c r="O11" s="82">
        <f>IFERROR((L11/H11)^(1/5)-1,"")</f>
        <v>5.0178739460418287E-2</v>
      </c>
      <c r="P11" s="82">
        <f t="shared" si="1"/>
        <v>0.27736822705492076</v>
      </c>
      <c r="Q11" s="320"/>
    </row>
    <row r="12" spans="1:17" customFormat="1" ht="20.149999999999999" customHeight="1" x14ac:dyDescent="0.3">
      <c r="A12" s="72" t="s">
        <v>66</v>
      </c>
      <c r="C12" s="152" t="s">
        <v>67</v>
      </c>
      <c r="D12" s="153">
        <v>44611</v>
      </c>
      <c r="E12" s="153">
        <v>45264</v>
      </c>
      <c r="F12" s="153">
        <v>57054</v>
      </c>
      <c r="G12" s="153">
        <v>63291</v>
      </c>
      <c r="H12" s="153">
        <v>42391</v>
      </c>
      <c r="I12" s="153">
        <v>48160</v>
      </c>
      <c r="J12" s="153">
        <v>57548</v>
      </c>
      <c r="K12" s="153">
        <v>64630</v>
      </c>
      <c r="L12" s="153">
        <v>56226</v>
      </c>
      <c r="M12" s="65"/>
      <c r="N12" s="278">
        <f t="shared" si="0"/>
        <v>53791</v>
      </c>
      <c r="O12" s="82">
        <f t="shared" ref="O12" si="2">IFERROR((K12/G12)^(1/5)-1,"")</f>
        <v>4.1958902668211007E-3</v>
      </c>
      <c r="P12" s="82">
        <f t="shared" si="1"/>
        <v>0.32636644570781531</v>
      </c>
      <c r="Q12" s="320"/>
    </row>
    <row r="13" spans="1:17" customFormat="1" ht="20.149999999999999" customHeight="1" x14ac:dyDescent="0.3">
      <c r="A13" s="78" t="s">
        <v>70</v>
      </c>
      <c r="C13" s="154" t="s">
        <v>82</v>
      </c>
      <c r="D13" s="153"/>
      <c r="E13" s="153"/>
      <c r="F13" s="153"/>
      <c r="G13" s="155"/>
      <c r="H13" s="153"/>
      <c r="I13" s="153">
        <v>12094</v>
      </c>
      <c r="J13" s="156">
        <v>8989</v>
      </c>
      <c r="K13" s="153">
        <v>10587</v>
      </c>
      <c r="L13" s="153">
        <v>5076</v>
      </c>
      <c r="M13" s="65"/>
      <c r="N13" s="278">
        <f t="shared" si="0"/>
        <v>9186.5</v>
      </c>
      <c r="O13" s="82">
        <f>IFERROR((L13/I13)^(1/3)-1,"")</f>
        <v>-0.25128382360331558</v>
      </c>
      <c r="P13" s="82">
        <f>IFERROR((L13-I13)/I13,"")</f>
        <v>-0.58028774598974697</v>
      </c>
      <c r="Q13" s="358" t="s">
        <v>177</v>
      </c>
    </row>
    <row r="14" spans="1:17" customFormat="1" ht="20.149999999999999" customHeight="1" x14ac:dyDescent="0.3">
      <c r="A14" s="78" t="s">
        <v>71</v>
      </c>
      <c r="C14" s="154" t="s">
        <v>83</v>
      </c>
      <c r="D14" s="153"/>
      <c r="E14" s="153"/>
      <c r="F14" s="153"/>
      <c r="G14" s="155"/>
      <c r="H14" s="153"/>
      <c r="I14" s="153"/>
      <c r="J14" s="156"/>
      <c r="K14" s="153"/>
      <c r="L14" s="153"/>
      <c r="M14" s="65"/>
      <c r="N14" s="278" t="str">
        <f t="shared" si="0"/>
        <v/>
      </c>
      <c r="O14" s="82" t="str">
        <f t="shared" ref="O14:O18" si="3">IFERROR((K14/I14)^(1/3)-1,"")</f>
        <v/>
      </c>
      <c r="P14" s="82" t="str">
        <f t="shared" si="1"/>
        <v/>
      </c>
      <c r="Q14" s="359"/>
    </row>
    <row r="15" spans="1:17" customFormat="1" ht="20.149999999999999" customHeight="1" x14ac:dyDescent="0.3">
      <c r="A15" s="78" t="s">
        <v>72</v>
      </c>
      <c r="C15" s="154" t="s">
        <v>84</v>
      </c>
      <c r="D15" s="153"/>
      <c r="E15" s="153"/>
      <c r="F15" s="153"/>
      <c r="G15" s="155"/>
      <c r="H15" s="153"/>
      <c r="I15" s="153"/>
      <c r="J15" s="156"/>
      <c r="K15" s="153"/>
      <c r="L15" s="153"/>
      <c r="M15" s="65"/>
      <c r="N15" s="278" t="str">
        <f t="shared" si="0"/>
        <v/>
      </c>
      <c r="O15" s="82" t="str">
        <f t="shared" si="3"/>
        <v/>
      </c>
      <c r="P15" s="82" t="str">
        <f t="shared" si="1"/>
        <v/>
      </c>
      <c r="Q15" s="359"/>
    </row>
    <row r="16" spans="1:17" customFormat="1" ht="20.149999999999999" customHeight="1" x14ac:dyDescent="0.3">
      <c r="A16" s="78" t="s">
        <v>73</v>
      </c>
      <c r="C16" s="157" t="s">
        <v>74</v>
      </c>
      <c r="D16" s="153"/>
      <c r="E16" s="153">
        <v>176</v>
      </c>
      <c r="F16" s="153">
        <v>162</v>
      </c>
      <c r="G16" s="153">
        <v>204</v>
      </c>
      <c r="H16" s="153"/>
      <c r="I16" s="153">
        <v>157</v>
      </c>
      <c r="J16" s="156">
        <v>87</v>
      </c>
      <c r="K16" s="153">
        <v>128</v>
      </c>
      <c r="L16" s="153">
        <v>76</v>
      </c>
      <c r="M16" s="65"/>
      <c r="N16" s="278">
        <f t="shared" si="0"/>
        <v>112</v>
      </c>
      <c r="O16" s="82">
        <f>IFERROR((L16/I16)^(1/3)-1,"")</f>
        <v>-0.21481623130930583</v>
      </c>
      <c r="P16" s="82">
        <f>IFERROR((L16-I16)/I16,"")</f>
        <v>-0.51592356687898089</v>
      </c>
      <c r="Q16" s="359"/>
    </row>
    <row r="17" spans="1:17" customFormat="1" ht="20.149999999999999" customHeight="1" x14ac:dyDescent="0.3">
      <c r="A17" s="78" t="s">
        <v>75</v>
      </c>
      <c r="C17" s="158" t="s">
        <v>147</v>
      </c>
      <c r="D17" s="159">
        <v>32409</v>
      </c>
      <c r="E17" s="159">
        <v>33942</v>
      </c>
      <c r="F17" s="159">
        <v>47118</v>
      </c>
      <c r="G17" s="159">
        <v>55167</v>
      </c>
      <c r="H17" s="159"/>
      <c r="I17" s="159">
        <v>55249</v>
      </c>
      <c r="J17" s="160">
        <v>42105</v>
      </c>
      <c r="K17" s="159">
        <v>53849</v>
      </c>
      <c r="L17" s="159">
        <v>48604</v>
      </c>
      <c r="M17" s="65"/>
      <c r="N17" s="278">
        <f t="shared" si="0"/>
        <v>49951.75</v>
      </c>
      <c r="O17" s="82">
        <f>IFERROR((L17/I17)^(1/3)-1,"")</f>
        <v>-4.1815377402653287E-2</v>
      </c>
      <c r="P17" s="82">
        <f>IFERROR((L17-I17)/I17,"")</f>
        <v>-0.12027367011167622</v>
      </c>
      <c r="Q17" s="359"/>
    </row>
    <row r="18" spans="1:17" customFormat="1" ht="20.149999999999999" customHeight="1" thickBot="1" x14ac:dyDescent="0.35">
      <c r="A18" s="79" t="s">
        <v>76</v>
      </c>
      <c r="C18" s="305" t="s">
        <v>77</v>
      </c>
      <c r="D18" s="306"/>
      <c r="E18" s="306">
        <v>0</v>
      </c>
      <c r="F18" s="306">
        <v>0</v>
      </c>
      <c r="G18" s="306"/>
      <c r="H18" s="306"/>
      <c r="I18" s="306">
        <v>0</v>
      </c>
      <c r="J18" s="307">
        <v>0</v>
      </c>
      <c r="K18" s="306">
        <v>0</v>
      </c>
      <c r="L18" s="306"/>
      <c r="M18" s="65"/>
      <c r="N18" s="301"/>
      <c r="O18" s="308" t="str">
        <f t="shared" si="3"/>
        <v/>
      </c>
      <c r="P18" s="308" t="str">
        <f t="shared" ref="P18" si="4">IFERROR((K18-I18)/I18,"")</f>
        <v/>
      </c>
      <c r="Q18" s="360"/>
    </row>
    <row r="19" spans="1:17" customFormat="1" ht="19.5" customHeight="1" thickTop="1" x14ac:dyDescent="0.3">
      <c r="A19" s="65"/>
      <c r="C19" s="146" t="s">
        <v>148</v>
      </c>
      <c r="D19" s="147"/>
      <c r="E19" s="147"/>
      <c r="F19" s="147"/>
      <c r="G19" s="147"/>
      <c r="H19" s="147"/>
      <c r="I19" s="147"/>
      <c r="J19" s="147"/>
      <c r="K19" s="147"/>
      <c r="L19" s="147"/>
      <c r="M19" s="65"/>
      <c r="N19" s="348" t="s">
        <v>86</v>
      </c>
      <c r="O19" s="348"/>
      <c r="P19" s="348"/>
      <c r="Q19" s="320"/>
    </row>
    <row r="32" spans="1:17" ht="21" x14ac:dyDescent="0.3">
      <c r="C32" s="148" t="s">
        <v>149</v>
      </c>
    </row>
  </sheetData>
  <mergeCells count="8">
    <mergeCell ref="Q13:Q18"/>
    <mergeCell ref="N19:P19"/>
    <mergeCell ref="A6:A7"/>
    <mergeCell ref="C6:C7"/>
    <mergeCell ref="N6:N7"/>
    <mergeCell ref="O6:O7"/>
    <mergeCell ref="P6:P7"/>
    <mergeCell ref="D6:L6"/>
  </mergeCells>
  <conditionalFormatting sqref="O10:P18">
    <cfRule type="cellIs" dxfId="37" priority="15" operator="greaterThan">
      <formula>0</formula>
    </cfRule>
    <cfRule type="cellIs" dxfId="36" priority="16" operator="lessThan">
      <formula>0</formula>
    </cfRule>
  </conditionalFormatting>
  <conditionalFormatting sqref="O8:P9">
    <cfRule type="cellIs" dxfId="35" priority="11" operator="greaterThan">
      <formula>0</formula>
    </cfRule>
    <cfRule type="cellIs" dxfId="34" priority="12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N8:N1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2"/>
  <sheetViews>
    <sheetView showGridLines="0" workbookViewId="0">
      <pane xSplit="2" ySplit="4" topLeftCell="C8" activePane="bottomRight" state="frozen"/>
      <selection activeCell="G2" sqref="G2"/>
      <selection pane="topRight" activeCell="G2" sqref="G2"/>
      <selection pane="bottomLeft" activeCell="G2" sqref="G2"/>
      <selection pane="bottomRight"/>
    </sheetView>
  </sheetViews>
  <sheetFormatPr defaultColWidth="21.58203125" defaultRowHeight="14.5" x14ac:dyDescent="0.35"/>
  <cols>
    <col min="1" max="1" width="1.33203125" style="106" customWidth="1"/>
    <col min="2" max="2" width="42.58203125" style="105" customWidth="1"/>
    <col min="3" max="24" width="9.75" style="105" customWidth="1"/>
    <col min="25" max="26" width="9.75" style="106" customWidth="1"/>
    <col min="27" max="27" width="0.58203125" style="106" customWidth="1"/>
    <col min="28" max="29" width="10.58203125" style="277" customWidth="1"/>
    <col min="30" max="31" width="9.58203125" style="106" customWidth="1"/>
    <col min="32" max="32" width="7.33203125" style="106" customWidth="1"/>
    <col min="33" max="33" width="7.33203125" style="105" customWidth="1"/>
    <col min="34" max="16384" width="21.58203125" style="105"/>
  </cols>
  <sheetData>
    <row r="1" spans="1:31" s="65" customFormat="1" ht="8.15" customHeight="1" x14ac:dyDescent="0.3">
      <c r="A1" s="64"/>
      <c r="B1"/>
      <c r="C1" s="64"/>
      <c r="D1" s="64"/>
      <c r="E1" s="64"/>
      <c r="N1" s="81"/>
      <c r="O1" s="80"/>
      <c r="P1"/>
    </row>
    <row r="2" spans="1:31" s="65" customFormat="1" ht="40" customHeight="1" x14ac:dyDescent="0.3">
      <c r="B2" s="311" t="s">
        <v>152</v>
      </c>
      <c r="C2" s="149"/>
      <c r="D2" s="67"/>
      <c r="E2" s="67"/>
      <c r="F2" s="67"/>
      <c r="G2" s="67"/>
      <c r="H2" s="67"/>
      <c r="I2" s="66"/>
      <c r="J2" s="66"/>
      <c r="K2" s="66"/>
      <c r="L2" s="66"/>
      <c r="N2" s="81"/>
      <c r="O2" s="80"/>
      <c r="P2"/>
    </row>
    <row r="3" spans="1:31" s="97" customFormat="1" ht="15" customHeight="1" x14ac:dyDescent="0.3">
      <c r="B3" s="312" t="s">
        <v>153</v>
      </c>
      <c r="C3" s="150"/>
      <c r="D3" s="96"/>
      <c r="E3" s="96"/>
      <c r="F3" s="96"/>
      <c r="G3" s="96"/>
      <c r="H3" s="96"/>
      <c r="I3" s="98"/>
      <c r="J3" s="98"/>
      <c r="K3" s="98"/>
      <c r="L3" s="98"/>
      <c r="M3" s="282"/>
      <c r="N3" s="98"/>
      <c r="P3" s="99"/>
    </row>
    <row r="4" spans="1:31" s="65" customFormat="1" ht="15" customHeight="1" x14ac:dyDescent="0.3">
      <c r="B4"/>
      <c r="J4" s="66"/>
      <c r="K4" s="66"/>
      <c r="L4" s="66"/>
      <c r="N4" s="81"/>
      <c r="O4" s="80"/>
      <c r="P4"/>
    </row>
    <row r="5" spans="1:31" s="106" customFormat="1" ht="39" customHeight="1" x14ac:dyDescent="0.35">
      <c r="B5" s="85" t="s">
        <v>155</v>
      </c>
      <c r="C5" s="107"/>
      <c r="D5" s="107"/>
      <c r="E5" s="107"/>
      <c r="F5" s="107"/>
      <c r="G5" s="107"/>
      <c r="H5" s="108"/>
      <c r="I5" s="108"/>
      <c r="J5" s="109"/>
      <c r="K5" s="109"/>
      <c r="L5" s="108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AB5" s="277"/>
      <c r="AC5" s="277"/>
    </row>
    <row r="6" spans="1:31" s="106" customFormat="1" ht="8.5" customHeight="1" thickBot="1" x14ac:dyDescent="0.4">
      <c r="B6" s="107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AB6" s="277"/>
      <c r="AC6" s="277"/>
    </row>
    <row r="7" spans="1:31" s="106" customFormat="1" ht="20.149999999999999" customHeight="1" thickTop="1" x14ac:dyDescent="0.35">
      <c r="B7" s="368" t="s">
        <v>97</v>
      </c>
      <c r="C7" s="370" t="s">
        <v>163</v>
      </c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1"/>
      <c r="AB7" s="361" t="s">
        <v>129</v>
      </c>
      <c r="AC7" s="361" t="s">
        <v>125</v>
      </c>
      <c r="AD7" s="363" t="s">
        <v>127</v>
      </c>
      <c r="AE7" s="365" t="s">
        <v>128</v>
      </c>
    </row>
    <row r="8" spans="1:31" s="106" customFormat="1" ht="20.149999999999999" customHeight="1" x14ac:dyDescent="0.35">
      <c r="B8" s="369"/>
      <c r="C8" s="176" t="s">
        <v>130</v>
      </c>
      <c r="D8" s="176" t="s">
        <v>131</v>
      </c>
      <c r="E8" s="176" t="s">
        <v>132</v>
      </c>
      <c r="F8" s="176" t="s">
        <v>133</v>
      </c>
      <c r="G8" s="176" t="s">
        <v>134</v>
      </c>
      <c r="H8" s="176" t="s">
        <v>135</v>
      </c>
      <c r="I8" s="176" t="s">
        <v>136</v>
      </c>
      <c r="J8" s="176" t="s">
        <v>137</v>
      </c>
      <c r="K8" s="176" t="s">
        <v>138</v>
      </c>
      <c r="L8" s="176" t="s">
        <v>139</v>
      </c>
      <c r="M8" s="176" t="s">
        <v>140</v>
      </c>
      <c r="N8" s="176" t="s">
        <v>141</v>
      </c>
      <c r="O8" s="177" t="s">
        <v>142</v>
      </c>
      <c r="P8" s="176">
        <v>2007</v>
      </c>
      <c r="Q8" s="177" t="s">
        <v>143</v>
      </c>
      <c r="R8" s="178" t="s">
        <v>98</v>
      </c>
      <c r="S8" s="197">
        <v>2010</v>
      </c>
      <c r="T8" s="177">
        <v>2011</v>
      </c>
      <c r="U8" s="178">
        <v>2012</v>
      </c>
      <c r="V8" s="193">
        <v>2013</v>
      </c>
      <c r="W8" s="177">
        <v>2014</v>
      </c>
      <c r="X8" s="177">
        <v>2015</v>
      </c>
      <c r="Y8" s="177">
        <v>2016</v>
      </c>
      <c r="Z8" s="178" t="s">
        <v>99</v>
      </c>
      <c r="AB8" s="362"/>
      <c r="AC8" s="362"/>
      <c r="AD8" s="364"/>
      <c r="AE8" s="366"/>
    </row>
    <row r="9" spans="1:31" s="106" customFormat="1" ht="20.149999999999999" customHeight="1" x14ac:dyDescent="0.35">
      <c r="B9" s="314" t="s">
        <v>100</v>
      </c>
      <c r="C9" s="179">
        <v>647</v>
      </c>
      <c r="D9" s="179">
        <v>1052</v>
      </c>
      <c r="E9" s="179">
        <v>1443</v>
      </c>
      <c r="F9" s="179">
        <v>1412</v>
      </c>
      <c r="G9" s="179">
        <v>5347.61</v>
      </c>
      <c r="H9" s="179">
        <v>11246</v>
      </c>
      <c r="I9" s="180">
        <v>11897</v>
      </c>
      <c r="J9" s="180">
        <v>15472</v>
      </c>
      <c r="K9" s="180">
        <v>19031</v>
      </c>
      <c r="L9" s="180">
        <v>29113</v>
      </c>
      <c r="M9" s="181">
        <v>36570</v>
      </c>
      <c r="N9" s="180">
        <v>42242</v>
      </c>
      <c r="O9" s="180">
        <v>41588.1</v>
      </c>
      <c r="P9" s="180">
        <v>38432</v>
      </c>
      <c r="Q9" s="180">
        <v>26603.976780000001</v>
      </c>
      <c r="R9" s="180">
        <v>5353.2672700000003</v>
      </c>
      <c r="S9" s="198">
        <v>11845.06</v>
      </c>
      <c r="T9" s="182">
        <v>9385.802499999998</v>
      </c>
      <c r="U9" s="182">
        <v>8318.61</v>
      </c>
      <c r="V9" s="194">
        <v>7446.22</v>
      </c>
      <c r="W9" s="183">
        <v>8207.01</v>
      </c>
      <c r="X9" s="183">
        <v>7615.3900000000012</v>
      </c>
      <c r="Y9" s="183">
        <v>6580</v>
      </c>
      <c r="Z9" s="183">
        <v>7347</v>
      </c>
      <c r="AB9" s="334">
        <f>IFERROR(AVERAGE(S9:Z9),"")</f>
        <v>8343.1365624999999</v>
      </c>
      <c r="AC9" s="335">
        <f t="shared" ref="AC9:AC14" si="0">IFERROR(AVERAGE(V9:Z9),"")</f>
        <v>7439.1240000000007</v>
      </c>
      <c r="AD9" s="143">
        <f t="shared" ref="AD9:AD14" si="1">IFERROR((Z9/V9)^(1/5)-1,"")</f>
        <v>-2.6792951527970787E-3</v>
      </c>
      <c r="AE9" s="82">
        <f t="shared" ref="AE9:AE14" si="2">IFERROR((Z9-V9)/V9,"")</f>
        <v>-1.3324881617787315E-2</v>
      </c>
    </row>
    <row r="10" spans="1:31" s="106" customFormat="1" ht="20.149999999999999" customHeight="1" x14ac:dyDescent="0.35">
      <c r="B10" s="315" t="s">
        <v>101</v>
      </c>
      <c r="C10" s="184">
        <v>1200</v>
      </c>
      <c r="D10" s="184">
        <v>1772</v>
      </c>
      <c r="E10" s="184">
        <v>1503</v>
      </c>
      <c r="F10" s="184">
        <v>397</v>
      </c>
      <c r="G10" s="184">
        <v>532.48</v>
      </c>
      <c r="H10" s="184">
        <v>692</v>
      </c>
      <c r="I10" s="184">
        <v>683</v>
      </c>
      <c r="J10" s="184">
        <v>1038</v>
      </c>
      <c r="K10" s="184">
        <v>964</v>
      </c>
      <c r="L10" s="184">
        <v>1251</v>
      </c>
      <c r="M10" s="185">
        <v>1302</v>
      </c>
      <c r="N10" s="184">
        <v>1333</v>
      </c>
      <c r="O10" s="184">
        <v>1006.5</v>
      </c>
      <c r="P10" s="184">
        <v>1242</v>
      </c>
      <c r="Q10" s="184">
        <v>6954.2263400000011</v>
      </c>
      <c r="R10" s="184">
        <v>1074.0040200000001</v>
      </c>
      <c r="S10" s="199">
        <v>1727.62</v>
      </c>
      <c r="T10" s="186">
        <v>3359</v>
      </c>
      <c r="U10" s="186">
        <v>2198.5299999999993</v>
      </c>
      <c r="V10" s="195">
        <v>2240.4699999999957</v>
      </c>
      <c r="W10" s="187">
        <v>2488.58</v>
      </c>
      <c r="X10" s="187">
        <v>3668.9637599999996</v>
      </c>
      <c r="Y10" s="187">
        <v>3025</v>
      </c>
      <c r="Z10" s="187">
        <v>4289</v>
      </c>
      <c r="AB10" s="334">
        <f t="shared" ref="AB10:AB20" si="3">IFERROR(AVERAGE(S10:Z10),"")</f>
        <v>2874.6454699999995</v>
      </c>
      <c r="AC10" s="335">
        <f t="shared" si="0"/>
        <v>3142.4027519999991</v>
      </c>
      <c r="AD10" s="143">
        <f t="shared" si="1"/>
        <v>0.1386844309065105</v>
      </c>
      <c r="AE10" s="82">
        <f t="shared" si="2"/>
        <v>0.9143304753020608</v>
      </c>
    </row>
    <row r="11" spans="1:31" s="106" customFormat="1" ht="20.149999999999999" customHeight="1" x14ac:dyDescent="0.35">
      <c r="B11" s="315" t="s">
        <v>102</v>
      </c>
      <c r="C11" s="184" t="s">
        <v>103</v>
      </c>
      <c r="D11" s="184" t="s">
        <v>104</v>
      </c>
      <c r="E11" s="184" t="s">
        <v>104</v>
      </c>
      <c r="F11" s="184">
        <v>1094</v>
      </c>
      <c r="G11" s="184">
        <v>1602.93</v>
      </c>
      <c r="H11" s="184">
        <v>1815</v>
      </c>
      <c r="I11" s="184">
        <v>1932</v>
      </c>
      <c r="J11" s="184">
        <v>2119</v>
      </c>
      <c r="K11" s="184">
        <v>2530</v>
      </c>
      <c r="L11" s="184">
        <v>2785</v>
      </c>
      <c r="M11" s="185">
        <v>5235</v>
      </c>
      <c r="N11" s="184">
        <v>3269</v>
      </c>
      <c r="O11" s="184">
        <v>3449.3</v>
      </c>
      <c r="P11" s="184">
        <v>5548.3</v>
      </c>
      <c r="Q11" s="188" t="s">
        <v>104</v>
      </c>
      <c r="R11" s="184">
        <v>6219.030060000001</v>
      </c>
      <c r="S11" s="199">
        <v>6424.67</v>
      </c>
      <c r="T11" s="186">
        <v>4428.0800000000008</v>
      </c>
      <c r="U11" s="186">
        <v>4597.590000000002</v>
      </c>
      <c r="V11" s="195">
        <v>4347.7499999999982</v>
      </c>
      <c r="W11" s="187">
        <v>4567.4399999999996</v>
      </c>
      <c r="X11" s="187">
        <v>8779.3529999999992</v>
      </c>
      <c r="Y11" s="187">
        <v>16428</v>
      </c>
      <c r="Z11" s="187">
        <v>24408</v>
      </c>
      <c r="AB11" s="334">
        <f t="shared" si="3"/>
        <v>9247.6103750000002</v>
      </c>
      <c r="AC11" s="335">
        <f t="shared" si="0"/>
        <v>11706.1086</v>
      </c>
      <c r="AD11" s="143">
        <f t="shared" si="1"/>
        <v>0.41206122060723649</v>
      </c>
      <c r="AE11" s="82">
        <f t="shared" si="2"/>
        <v>4.6139382439192707</v>
      </c>
    </row>
    <row r="12" spans="1:31" s="106" customFormat="1" ht="20.149999999999999" customHeight="1" x14ac:dyDescent="0.35">
      <c r="B12" s="315" t="s">
        <v>106</v>
      </c>
      <c r="C12" s="184">
        <v>3781</v>
      </c>
      <c r="D12" s="184">
        <v>5247</v>
      </c>
      <c r="E12" s="184">
        <v>4107</v>
      </c>
      <c r="F12" s="184">
        <v>5024</v>
      </c>
      <c r="G12" s="184">
        <v>13743.45</v>
      </c>
      <c r="H12" s="184">
        <v>19415</v>
      </c>
      <c r="I12" s="184">
        <v>20193</v>
      </c>
      <c r="J12" s="184">
        <v>22114</v>
      </c>
      <c r="K12" s="184">
        <v>23945</v>
      </c>
      <c r="L12" s="184">
        <v>22489</v>
      </c>
      <c r="M12" s="185">
        <v>19019</v>
      </c>
      <c r="N12" s="184">
        <v>19330</v>
      </c>
      <c r="O12" s="184">
        <v>19341.7</v>
      </c>
      <c r="P12" s="184">
        <v>18408.7</v>
      </c>
      <c r="Q12" s="184">
        <v>16759.002032999993</v>
      </c>
      <c r="R12" s="184">
        <v>14056.742000000004</v>
      </c>
      <c r="S12" s="199">
        <v>17209.195999999989</v>
      </c>
      <c r="T12" s="186">
        <v>18664.263400000003</v>
      </c>
      <c r="U12" s="186">
        <v>19184.18</v>
      </c>
      <c r="V12" s="195">
        <v>19448.55</v>
      </c>
      <c r="W12" s="187">
        <v>18989.97</v>
      </c>
      <c r="X12" s="187">
        <v>21693.954000000002</v>
      </c>
      <c r="Y12" s="187">
        <v>21784</v>
      </c>
      <c r="Z12" s="187">
        <v>21635</v>
      </c>
      <c r="AB12" s="334">
        <f t="shared" si="3"/>
        <v>19826.139174999997</v>
      </c>
      <c r="AC12" s="335">
        <f t="shared" si="0"/>
        <v>20710.2948</v>
      </c>
      <c r="AD12" s="143">
        <f t="shared" si="1"/>
        <v>2.1536607158980869E-2</v>
      </c>
      <c r="AE12" s="82">
        <f t="shared" si="2"/>
        <v>0.11242226284221707</v>
      </c>
    </row>
    <row r="13" spans="1:31" s="106" customFormat="1" ht="20.149999999999999" customHeight="1" x14ac:dyDescent="0.35">
      <c r="B13" s="315" t="s">
        <v>109</v>
      </c>
      <c r="C13" s="184">
        <v>603</v>
      </c>
      <c r="D13" s="184">
        <v>713</v>
      </c>
      <c r="E13" s="184">
        <v>558</v>
      </c>
      <c r="F13" s="184">
        <v>594</v>
      </c>
      <c r="G13" s="184">
        <v>781.59</v>
      </c>
      <c r="H13" s="184">
        <v>888</v>
      </c>
      <c r="I13" s="184">
        <v>868</v>
      </c>
      <c r="J13" s="184">
        <v>779</v>
      </c>
      <c r="K13" s="184">
        <v>846</v>
      </c>
      <c r="L13" s="184">
        <v>897</v>
      </c>
      <c r="M13" s="189">
        <v>909</v>
      </c>
      <c r="N13" s="184">
        <v>1115</v>
      </c>
      <c r="O13" s="184">
        <v>1178.9000000000001</v>
      </c>
      <c r="P13" s="184">
        <v>2021</v>
      </c>
      <c r="Q13" s="184">
        <v>2027.6580000000008</v>
      </c>
      <c r="R13" s="184">
        <v>1803.7775000000004</v>
      </c>
      <c r="S13" s="199">
        <v>2667.1120000000001</v>
      </c>
      <c r="T13" s="186">
        <v>2526.9998999999998</v>
      </c>
      <c r="U13" s="186">
        <v>2974.4760000000001</v>
      </c>
      <c r="V13" s="195">
        <v>2770.08</v>
      </c>
      <c r="W13" s="187">
        <v>2767.48</v>
      </c>
      <c r="X13" s="187">
        <v>2729.3575000000001</v>
      </c>
      <c r="Y13" s="187">
        <v>3068</v>
      </c>
      <c r="Z13" s="187">
        <v>3499</v>
      </c>
      <c r="AB13" s="334">
        <f t="shared" si="3"/>
        <v>2875.3131750000002</v>
      </c>
      <c r="AC13" s="335">
        <f t="shared" si="0"/>
        <v>2966.7835</v>
      </c>
      <c r="AD13" s="143">
        <f t="shared" si="1"/>
        <v>4.7828788234620445E-2</v>
      </c>
      <c r="AE13" s="82">
        <f t="shared" si="2"/>
        <v>0.26314041471726451</v>
      </c>
    </row>
    <row r="14" spans="1:31" s="106" customFormat="1" ht="20.149999999999999" customHeight="1" x14ac:dyDescent="0.35">
      <c r="B14" s="316" t="s">
        <v>107</v>
      </c>
      <c r="C14" s="184">
        <v>23</v>
      </c>
      <c r="D14" s="184">
        <v>23.4</v>
      </c>
      <c r="E14" s="184">
        <v>108.5</v>
      </c>
      <c r="F14" s="184">
        <v>335</v>
      </c>
      <c r="G14" s="184">
        <v>313.78299999999996</v>
      </c>
      <c r="H14" s="184">
        <v>316.77299999999997</v>
      </c>
      <c r="I14" s="184">
        <v>18</v>
      </c>
      <c r="J14" s="184">
        <v>25</v>
      </c>
      <c r="K14" s="184">
        <v>51</v>
      </c>
      <c r="L14" s="184">
        <v>68</v>
      </c>
      <c r="M14" s="189">
        <v>230</v>
      </c>
      <c r="N14" s="184">
        <v>242</v>
      </c>
      <c r="O14" s="184">
        <v>83.7</v>
      </c>
      <c r="P14" s="184">
        <v>75</v>
      </c>
      <c r="Q14" s="184">
        <v>167.23099999999999</v>
      </c>
      <c r="R14" s="184">
        <v>1625.2069999999999</v>
      </c>
      <c r="S14" s="199">
        <v>1429.6770000000001</v>
      </c>
      <c r="T14" s="186">
        <v>1323.633</v>
      </c>
      <c r="U14" s="186">
        <v>1759.414</v>
      </c>
      <c r="V14" s="195">
        <v>1115.6699999999987</v>
      </c>
      <c r="W14" s="187">
        <v>1272.1600000000001</v>
      </c>
      <c r="X14" s="187">
        <v>1100.2629999999999</v>
      </c>
      <c r="Y14" s="187">
        <v>781</v>
      </c>
      <c r="Z14" s="187">
        <v>855</v>
      </c>
      <c r="AB14" s="334">
        <f t="shared" si="3"/>
        <v>1204.6021249999999</v>
      </c>
      <c r="AC14" s="335">
        <f t="shared" si="0"/>
        <v>1024.8185999999998</v>
      </c>
      <c r="AD14" s="143">
        <f t="shared" si="1"/>
        <v>-5.18303018603542E-2</v>
      </c>
      <c r="AE14" s="82">
        <f t="shared" si="2"/>
        <v>-0.23364435720239768</v>
      </c>
    </row>
    <row r="15" spans="1:31" s="106" customFormat="1" ht="20.149999999999999" customHeight="1" x14ac:dyDescent="0.35">
      <c r="B15" s="315" t="s">
        <v>105</v>
      </c>
      <c r="C15" s="184">
        <v>163</v>
      </c>
      <c r="D15" s="184">
        <v>212</v>
      </c>
      <c r="E15" s="184">
        <v>149</v>
      </c>
      <c r="F15" s="184">
        <v>91</v>
      </c>
      <c r="G15" s="184">
        <v>135.02000000000001</v>
      </c>
      <c r="H15" s="184">
        <v>224</v>
      </c>
      <c r="I15" s="184">
        <v>176</v>
      </c>
      <c r="J15" s="184">
        <v>237</v>
      </c>
      <c r="K15" s="184">
        <v>248</v>
      </c>
      <c r="L15" s="184">
        <v>414</v>
      </c>
      <c r="M15" s="185">
        <v>604</v>
      </c>
      <c r="N15" s="184">
        <v>784</v>
      </c>
      <c r="O15" s="184">
        <v>882.8</v>
      </c>
      <c r="P15" s="184">
        <v>960.2</v>
      </c>
      <c r="Q15" s="184">
        <v>841</v>
      </c>
      <c r="R15" s="184">
        <v>706.65300000000002</v>
      </c>
      <c r="S15" s="199">
        <v>737.20363999999995</v>
      </c>
      <c r="T15" s="186">
        <v>765.83720000000005</v>
      </c>
      <c r="U15" s="186">
        <v>814.98410000000001</v>
      </c>
      <c r="V15" s="195">
        <v>1445.78</v>
      </c>
      <c r="W15" s="187">
        <v>1981.63</v>
      </c>
      <c r="X15" s="187">
        <v>1433.8170999999995</v>
      </c>
      <c r="Y15" s="187">
        <v>2753</v>
      </c>
      <c r="Z15" s="187">
        <v>2707</v>
      </c>
      <c r="AB15" s="334">
        <f t="shared" si="3"/>
        <v>1579.9065049999999</v>
      </c>
      <c r="AC15" s="335">
        <f t="shared" ref="AC15:AC17" si="4">IFERROR(AVERAGE(V15:Z15),"")</f>
        <v>2064.2454200000002</v>
      </c>
      <c r="AD15" s="143">
        <f t="shared" ref="AD15:AD17" si="5">IFERROR((Z15/V15)^(1/5)-1,"")</f>
        <v>0.13364534385125548</v>
      </c>
      <c r="AE15" s="82">
        <f t="shared" ref="AE15:AE17" si="6">IFERROR((Z15-V15)/V15,"")</f>
        <v>0.87234572341573413</v>
      </c>
    </row>
    <row r="16" spans="1:31" s="106" customFormat="1" ht="20.149999999999999" customHeight="1" x14ac:dyDescent="0.35">
      <c r="B16" s="315" t="s">
        <v>114</v>
      </c>
      <c r="C16" s="184">
        <v>766</v>
      </c>
      <c r="D16" s="184">
        <v>1173</v>
      </c>
      <c r="E16" s="184">
        <v>1313</v>
      </c>
      <c r="F16" s="184">
        <v>2348</v>
      </c>
      <c r="G16" s="184">
        <v>6210.82</v>
      </c>
      <c r="H16" s="184">
        <v>11338</v>
      </c>
      <c r="I16" s="184">
        <v>12098</v>
      </c>
      <c r="J16" s="184">
        <v>27818</v>
      </c>
      <c r="K16" s="184">
        <v>41356</v>
      </c>
      <c r="L16" s="184">
        <v>62306</v>
      </c>
      <c r="M16" s="185">
        <v>104312</v>
      </c>
      <c r="N16" s="184">
        <v>141976</v>
      </c>
      <c r="O16" s="184">
        <v>145424.29999999999</v>
      </c>
      <c r="P16" s="184">
        <v>148569</v>
      </c>
      <c r="Q16" s="184">
        <v>152946.72551999998</v>
      </c>
      <c r="R16" s="184">
        <v>108056.99500000002</v>
      </c>
      <c r="S16" s="199">
        <v>141508.20150000008</v>
      </c>
      <c r="T16" s="186">
        <v>131613.55799999996</v>
      </c>
      <c r="U16" s="186">
        <v>139979.41099999999</v>
      </c>
      <c r="V16" s="195">
        <v>137337.31</v>
      </c>
      <c r="W16" s="187">
        <v>150823.96699999986</v>
      </c>
      <c r="X16" s="187">
        <v>166780.58035000006</v>
      </c>
      <c r="Y16" s="187">
        <v>151461</v>
      </c>
      <c r="Z16" s="187">
        <v>146687</v>
      </c>
      <c r="AB16" s="334">
        <f t="shared" si="3"/>
        <v>145773.87848124999</v>
      </c>
      <c r="AC16" s="335">
        <f t="shared" si="4"/>
        <v>150617.97146999999</v>
      </c>
      <c r="AD16" s="143">
        <f t="shared" si="5"/>
        <v>1.3259345408837442E-2</v>
      </c>
      <c r="AE16" s="82">
        <f t="shared" si="6"/>
        <v>6.8078295694010624E-2</v>
      </c>
    </row>
    <row r="17" spans="2:32" s="106" customFormat="1" ht="20.149999999999999" customHeight="1" x14ac:dyDescent="0.35">
      <c r="B17" s="315" t="s">
        <v>110</v>
      </c>
      <c r="C17" s="184" t="s">
        <v>104</v>
      </c>
      <c r="D17" s="184" t="s">
        <v>104</v>
      </c>
      <c r="E17" s="184" t="s">
        <v>104</v>
      </c>
      <c r="F17" s="184" t="s">
        <v>104</v>
      </c>
      <c r="G17" s="184" t="s">
        <v>104</v>
      </c>
      <c r="H17" s="184" t="s">
        <v>104</v>
      </c>
      <c r="I17" s="184" t="s">
        <v>104</v>
      </c>
      <c r="J17" s="184" t="s">
        <v>104</v>
      </c>
      <c r="K17" s="184" t="s">
        <v>104</v>
      </c>
      <c r="L17" s="184" t="s">
        <v>104</v>
      </c>
      <c r="M17" s="185" t="s">
        <v>104</v>
      </c>
      <c r="N17" s="184" t="s">
        <v>104</v>
      </c>
      <c r="O17" s="184" t="s">
        <v>104</v>
      </c>
      <c r="P17" s="184">
        <v>11966</v>
      </c>
      <c r="Q17" s="184" t="s">
        <v>104</v>
      </c>
      <c r="R17" s="184">
        <v>10198.401</v>
      </c>
      <c r="S17" s="199">
        <v>12786.05</v>
      </c>
      <c r="T17" s="186">
        <v>15381.900999999996</v>
      </c>
      <c r="U17" s="186">
        <v>15164.156999999997</v>
      </c>
      <c r="V17" s="195">
        <v>14517.350000000009</v>
      </c>
      <c r="W17" s="187">
        <v>13412.81</v>
      </c>
      <c r="X17" s="187">
        <v>19546.491000000002</v>
      </c>
      <c r="Y17" s="187">
        <v>31855</v>
      </c>
      <c r="Z17" s="187">
        <v>35052</v>
      </c>
      <c r="AB17" s="334">
        <f t="shared" si="3"/>
        <v>19714.469874999999</v>
      </c>
      <c r="AC17" s="335">
        <f t="shared" si="4"/>
        <v>22876.730200000002</v>
      </c>
      <c r="AD17" s="143">
        <f t="shared" si="5"/>
        <v>0.19279302571842116</v>
      </c>
      <c r="AE17" s="82">
        <f t="shared" si="6"/>
        <v>1.4144902478758159</v>
      </c>
    </row>
    <row r="18" spans="2:32" s="106" customFormat="1" ht="20.149999999999999" customHeight="1" x14ac:dyDescent="0.35">
      <c r="B18" s="327" t="s">
        <v>108</v>
      </c>
      <c r="C18" s="328">
        <v>0</v>
      </c>
      <c r="D18" s="328">
        <v>0</v>
      </c>
      <c r="E18" s="328">
        <v>0</v>
      </c>
      <c r="F18" s="328">
        <v>898</v>
      </c>
      <c r="G18" s="328">
        <v>865.8</v>
      </c>
      <c r="H18" s="328">
        <v>2039</v>
      </c>
      <c r="I18" s="328">
        <v>2136</v>
      </c>
      <c r="J18" s="328">
        <v>1255</v>
      </c>
      <c r="K18" s="328">
        <v>2034</v>
      </c>
      <c r="L18" s="328">
        <v>1408</v>
      </c>
      <c r="M18" s="329">
        <v>1713</v>
      </c>
      <c r="N18" s="328">
        <v>1210</v>
      </c>
      <c r="O18" s="328">
        <v>1276.9000000000001</v>
      </c>
      <c r="P18" s="328">
        <v>2495</v>
      </c>
      <c r="Q18" s="328">
        <v>2790.2420000000002</v>
      </c>
      <c r="R18" s="328">
        <v>2366.6909000000001</v>
      </c>
      <c r="S18" s="200">
        <v>4668.9062000000004</v>
      </c>
      <c r="T18" s="330">
        <v>10274.811</v>
      </c>
      <c r="U18" s="330">
        <v>5817.7564999999986</v>
      </c>
      <c r="V18" s="196">
        <v>5040.58</v>
      </c>
      <c r="W18" s="331">
        <v>7439.12</v>
      </c>
      <c r="X18" s="331">
        <v>6515.5985999999957</v>
      </c>
      <c r="Y18" s="331">
        <v>6160</v>
      </c>
      <c r="Z18" s="331">
        <v>5993</v>
      </c>
      <c r="AB18" s="334">
        <f t="shared" si="3"/>
        <v>6488.7215374999996</v>
      </c>
      <c r="AC18" s="335">
        <f>IFERROR(AVERAGE(V18:Z18),"")</f>
        <v>6229.6597199999987</v>
      </c>
      <c r="AD18" s="143">
        <f t="shared" ref="AD18:AD19" si="7">IFERROR((Z18/V18)^(1/5)-1,"")</f>
        <v>3.522023687256115E-2</v>
      </c>
      <c r="AE18" s="82">
        <f t="shared" ref="AE18:AE19" si="8">IFERROR((Z18-V18)/V18,"")</f>
        <v>0.18895047792119163</v>
      </c>
    </row>
    <row r="19" spans="2:32" s="106" customFormat="1" ht="20.149999999999999" customHeight="1" x14ac:dyDescent="0.35">
      <c r="B19" s="317" t="s">
        <v>113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332">
        <v>876</v>
      </c>
      <c r="O19" s="333">
        <v>913</v>
      </c>
      <c r="P19" s="191">
        <v>3758</v>
      </c>
      <c r="Q19" s="192">
        <v>3371.5170000000003</v>
      </c>
      <c r="R19" s="191">
        <v>5718.19</v>
      </c>
      <c r="S19" s="200">
        <v>9977.48</v>
      </c>
      <c r="T19" s="191">
        <v>19533.470000000005</v>
      </c>
      <c r="U19" s="191">
        <v>25615.430000000008</v>
      </c>
      <c r="V19" s="196">
        <v>22685.070000000003</v>
      </c>
      <c r="W19" s="191">
        <v>16892.379999999997</v>
      </c>
      <c r="X19" s="191">
        <v>40317.339999999997</v>
      </c>
      <c r="Y19" s="191">
        <v>29838</v>
      </c>
      <c r="Z19" s="191">
        <v>30606</v>
      </c>
      <c r="AA19" s="112"/>
      <c r="AB19" s="334">
        <f t="shared" si="3"/>
        <v>24433.146250000002</v>
      </c>
      <c r="AC19" s="335">
        <f>IFERROR(AVERAGE(V19:Z19),"")</f>
        <v>28067.757999999994</v>
      </c>
      <c r="AD19" s="143">
        <f t="shared" si="7"/>
        <v>6.1728047114885998E-2</v>
      </c>
      <c r="AE19" s="82">
        <f t="shared" si="8"/>
        <v>0.34916929945554481</v>
      </c>
    </row>
    <row r="20" spans="2:32" s="106" customFormat="1" ht="20.149999999999999" customHeight="1" thickBot="1" x14ac:dyDescent="0.4">
      <c r="B20" s="255" t="s">
        <v>111</v>
      </c>
      <c r="C20" s="256">
        <f t="shared" ref="C20:Z20" si="9">SUM(C9:C19)</f>
        <v>7183</v>
      </c>
      <c r="D20" s="257">
        <f t="shared" si="9"/>
        <v>10192.4</v>
      </c>
      <c r="E20" s="257">
        <f t="shared" si="9"/>
        <v>9181.5</v>
      </c>
      <c r="F20" s="257">
        <f t="shared" si="9"/>
        <v>12193</v>
      </c>
      <c r="G20" s="257">
        <f t="shared" si="9"/>
        <v>29533.483</v>
      </c>
      <c r="H20" s="257">
        <f t="shared" si="9"/>
        <v>47973.773000000001</v>
      </c>
      <c r="I20" s="257">
        <f t="shared" si="9"/>
        <v>50001</v>
      </c>
      <c r="J20" s="257">
        <f t="shared" si="9"/>
        <v>70857</v>
      </c>
      <c r="K20" s="257">
        <f t="shared" si="9"/>
        <v>91005</v>
      </c>
      <c r="L20" s="257">
        <f t="shared" si="9"/>
        <v>120731</v>
      </c>
      <c r="M20" s="257">
        <f t="shared" si="9"/>
        <v>169894</v>
      </c>
      <c r="N20" s="257">
        <f t="shared" si="9"/>
        <v>212377</v>
      </c>
      <c r="O20" s="257">
        <f t="shared" si="9"/>
        <v>215145.19999999998</v>
      </c>
      <c r="P20" s="257">
        <f t="shared" si="9"/>
        <v>233475.20000000001</v>
      </c>
      <c r="Q20" s="257">
        <f t="shared" si="9"/>
        <v>212461.57867299998</v>
      </c>
      <c r="R20" s="257">
        <f t="shared" si="9"/>
        <v>157178.95775000003</v>
      </c>
      <c r="S20" s="258">
        <f t="shared" si="9"/>
        <v>210981.17634000006</v>
      </c>
      <c r="T20" s="257">
        <f t="shared" si="9"/>
        <v>217257.35599999994</v>
      </c>
      <c r="U20" s="257">
        <f t="shared" si="9"/>
        <v>226424.53860000003</v>
      </c>
      <c r="V20" s="259">
        <f t="shared" si="9"/>
        <v>218394.83</v>
      </c>
      <c r="W20" s="257">
        <f t="shared" si="9"/>
        <v>228842.54699999985</v>
      </c>
      <c r="X20" s="257">
        <f t="shared" si="9"/>
        <v>280181.10831000004</v>
      </c>
      <c r="Y20" s="257">
        <f t="shared" si="9"/>
        <v>273733</v>
      </c>
      <c r="Z20" s="257">
        <f t="shared" si="9"/>
        <v>283078</v>
      </c>
      <c r="AB20" s="336">
        <f t="shared" si="3"/>
        <v>242361.56953124999</v>
      </c>
      <c r="AC20" s="337">
        <f>IFERROR(AVERAGE(V20:Z20),"")</f>
        <v>256845.89706199997</v>
      </c>
      <c r="AD20" s="144">
        <f>IFERROR((Z20/V20)^(1/5)-1,"")</f>
        <v>5.3253117040626741E-2</v>
      </c>
      <c r="AE20" s="126">
        <f>IFERROR((Z20-V20)/V20,"")</f>
        <v>0.29617537191700011</v>
      </c>
    </row>
    <row r="21" spans="2:32" s="106" customFormat="1" ht="20.149999999999999" customHeight="1" thickTop="1" x14ac:dyDescent="0.35">
      <c r="B21" s="151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0"/>
      <c r="T21" s="115"/>
      <c r="U21" s="115"/>
      <c r="V21" s="111"/>
      <c r="W21" s="115"/>
      <c r="X21" s="115"/>
      <c r="Y21" s="115"/>
      <c r="Z21" s="115"/>
      <c r="AB21"/>
      <c r="AC21"/>
      <c r="AD21"/>
      <c r="AE21"/>
    </row>
    <row r="22" spans="2:32" s="106" customFormat="1" ht="20.149999999999999" customHeight="1" x14ac:dyDescent="0.35"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B22" s="277"/>
      <c r="AC22" s="281"/>
      <c r="AD22"/>
      <c r="AE22"/>
      <c r="AF22"/>
    </row>
    <row r="23" spans="2:32" s="106" customFormat="1" ht="39" x14ac:dyDescent="0.35">
      <c r="B23" s="85" t="s">
        <v>156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5"/>
      <c r="R23" s="105"/>
      <c r="S23" s="105"/>
      <c r="T23" s="105"/>
      <c r="U23" s="105"/>
      <c r="V23" s="105"/>
      <c r="W23" s="105"/>
      <c r="X23" s="105"/>
      <c r="AB23" s="277"/>
      <c r="AC23" s="277"/>
    </row>
    <row r="24" spans="2:32" s="106" customFormat="1" ht="8.5" customHeight="1" thickBot="1" x14ac:dyDescent="0.4">
      <c r="B24" s="107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AB24" s="277"/>
      <c r="AC24" s="277"/>
    </row>
    <row r="25" spans="2:32" s="106" customFormat="1" ht="20.149999999999999" customHeight="1" thickTop="1" x14ac:dyDescent="0.35">
      <c r="B25" s="368" t="s">
        <v>97</v>
      </c>
      <c r="C25" s="373" t="s">
        <v>162</v>
      </c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4"/>
      <c r="AB25" s="361" t="s">
        <v>129</v>
      </c>
      <c r="AC25" s="361" t="s">
        <v>125</v>
      </c>
      <c r="AD25" s="363" t="s">
        <v>127</v>
      </c>
      <c r="AE25" s="365" t="s">
        <v>128</v>
      </c>
    </row>
    <row r="26" spans="2:32" s="106" customFormat="1" ht="20.149999999999999" customHeight="1" thickBot="1" x14ac:dyDescent="0.4">
      <c r="B26" s="372"/>
      <c r="C26" s="128">
        <v>1994</v>
      </c>
      <c r="D26" s="128">
        <v>1995</v>
      </c>
      <c r="E26" s="128">
        <v>1996</v>
      </c>
      <c r="F26" s="128">
        <v>1997</v>
      </c>
      <c r="G26" s="128">
        <v>1998</v>
      </c>
      <c r="H26" s="128">
        <v>1999</v>
      </c>
      <c r="I26" s="128">
        <v>2000</v>
      </c>
      <c r="J26" s="128">
        <v>2001</v>
      </c>
      <c r="K26" s="128">
        <v>2002</v>
      </c>
      <c r="L26" s="128">
        <v>2003</v>
      </c>
      <c r="M26" s="128" t="s">
        <v>144</v>
      </c>
      <c r="N26" s="132" t="s">
        <v>141</v>
      </c>
      <c r="O26" s="132" t="s">
        <v>142</v>
      </c>
      <c r="P26" s="132">
        <v>2007</v>
      </c>
      <c r="Q26" s="131" t="s">
        <v>145</v>
      </c>
      <c r="R26" s="131" t="s">
        <v>98</v>
      </c>
      <c r="S26" s="131">
        <v>2010</v>
      </c>
      <c r="T26" s="131">
        <v>2011</v>
      </c>
      <c r="U26" s="131">
        <v>2012</v>
      </c>
      <c r="V26" s="131">
        <v>2013</v>
      </c>
      <c r="W26" s="131">
        <v>2014</v>
      </c>
      <c r="X26" s="131">
        <v>2015</v>
      </c>
      <c r="Y26" s="131" t="s">
        <v>112</v>
      </c>
      <c r="Z26" s="133" t="s">
        <v>99</v>
      </c>
      <c r="AB26" s="362"/>
      <c r="AC26" s="362"/>
      <c r="AD26" s="364"/>
      <c r="AE26" s="366"/>
    </row>
    <row r="27" spans="2:32" s="106" customFormat="1" ht="20.149999999999999" customHeight="1" thickTop="1" x14ac:dyDescent="0.35">
      <c r="B27" s="266" t="s">
        <v>100</v>
      </c>
      <c r="C27" s="201" t="s">
        <v>103</v>
      </c>
      <c r="D27" s="202" t="s">
        <v>103</v>
      </c>
      <c r="E27" s="202" t="s">
        <v>103</v>
      </c>
      <c r="F27" s="202" t="s">
        <v>103</v>
      </c>
      <c r="G27" s="202" t="s">
        <v>103</v>
      </c>
      <c r="H27" s="202" t="s">
        <v>103</v>
      </c>
      <c r="I27" s="202" t="s">
        <v>103</v>
      </c>
      <c r="J27" s="202" t="s">
        <v>103</v>
      </c>
      <c r="K27" s="202" t="s">
        <v>103</v>
      </c>
      <c r="L27" s="202" t="s">
        <v>103</v>
      </c>
      <c r="M27" s="203">
        <v>370</v>
      </c>
      <c r="N27" s="204">
        <v>462</v>
      </c>
      <c r="O27" s="205">
        <v>483</v>
      </c>
      <c r="P27" s="205">
        <v>529</v>
      </c>
      <c r="Q27" s="205">
        <v>487</v>
      </c>
      <c r="R27" s="206">
        <v>243</v>
      </c>
      <c r="S27" s="207">
        <v>452</v>
      </c>
      <c r="T27" s="208">
        <v>424</v>
      </c>
      <c r="U27" s="203">
        <v>416</v>
      </c>
      <c r="V27" s="209">
        <v>388</v>
      </c>
      <c r="W27" s="203">
        <v>373</v>
      </c>
      <c r="X27" s="203">
        <v>383</v>
      </c>
      <c r="Y27" s="203">
        <v>416</v>
      </c>
      <c r="Z27" s="203">
        <v>410</v>
      </c>
      <c r="AB27" s="334">
        <f>IFERROR(AVERAGE(S27:Z27),"")</f>
        <v>407.75</v>
      </c>
      <c r="AC27" s="335">
        <f t="shared" ref="AC27:AC32" si="10">IFERROR(AVERAGE(V27:Z27),"")</f>
        <v>394</v>
      </c>
      <c r="AD27" s="143">
        <f t="shared" ref="AD27:AD32" si="11">IFERROR((Z27/V27)^(1/5)-1,"")</f>
        <v>1.1091422773768178E-2</v>
      </c>
      <c r="AE27" s="82">
        <f t="shared" ref="AE27:AE32" si="12">IFERROR((Z27-V27)/V27,"")</f>
        <v>5.6701030927835051E-2</v>
      </c>
    </row>
    <row r="28" spans="2:32" s="106" customFormat="1" ht="20.149999999999999" customHeight="1" x14ac:dyDescent="0.35">
      <c r="B28" s="267" t="s">
        <v>101</v>
      </c>
      <c r="C28" s="210" t="s">
        <v>103</v>
      </c>
      <c r="D28" s="211" t="s">
        <v>103</v>
      </c>
      <c r="E28" s="211" t="s">
        <v>103</v>
      </c>
      <c r="F28" s="211" t="s">
        <v>103</v>
      </c>
      <c r="G28" s="211" t="s">
        <v>103</v>
      </c>
      <c r="H28" s="211" t="s">
        <v>103</v>
      </c>
      <c r="I28" s="211" t="s">
        <v>103</v>
      </c>
      <c r="J28" s="211" t="s">
        <v>103</v>
      </c>
      <c r="K28" s="211" t="s">
        <v>103</v>
      </c>
      <c r="L28" s="211" t="s">
        <v>103</v>
      </c>
      <c r="M28" s="212">
        <v>245</v>
      </c>
      <c r="N28" s="213">
        <v>286</v>
      </c>
      <c r="O28" s="214">
        <v>288</v>
      </c>
      <c r="P28" s="214">
        <v>397</v>
      </c>
      <c r="Q28" s="214">
        <v>713</v>
      </c>
      <c r="R28" s="215">
        <v>321</v>
      </c>
      <c r="S28" s="216">
        <v>693</v>
      </c>
      <c r="T28" s="217">
        <v>774</v>
      </c>
      <c r="U28" s="218">
        <v>874</v>
      </c>
      <c r="V28" s="219">
        <v>702</v>
      </c>
      <c r="W28" s="218">
        <v>798</v>
      </c>
      <c r="X28" s="218">
        <v>1133</v>
      </c>
      <c r="Y28" s="218">
        <v>844</v>
      </c>
      <c r="Z28" s="218">
        <v>1005</v>
      </c>
      <c r="AB28" s="334">
        <f t="shared" ref="AB28:AB38" si="13">IFERROR(AVERAGE(S28:Z28),"")</f>
        <v>852.875</v>
      </c>
      <c r="AC28" s="335">
        <f t="shared" si="10"/>
        <v>896.4</v>
      </c>
      <c r="AD28" s="143">
        <f t="shared" si="11"/>
        <v>7.4399481136461221E-2</v>
      </c>
      <c r="AE28" s="82">
        <f t="shared" si="12"/>
        <v>0.43162393162393164</v>
      </c>
    </row>
    <row r="29" spans="2:32" s="106" customFormat="1" ht="20.149999999999999" customHeight="1" x14ac:dyDescent="0.35">
      <c r="B29" s="267" t="s">
        <v>102</v>
      </c>
      <c r="C29" s="210" t="s">
        <v>103</v>
      </c>
      <c r="D29" s="211" t="s">
        <v>103</v>
      </c>
      <c r="E29" s="211" t="s">
        <v>103</v>
      </c>
      <c r="F29" s="211" t="s">
        <v>103</v>
      </c>
      <c r="G29" s="211" t="s">
        <v>103</v>
      </c>
      <c r="H29" s="211" t="s">
        <v>103</v>
      </c>
      <c r="I29" s="211" t="s">
        <v>103</v>
      </c>
      <c r="J29" s="211" t="s">
        <v>103</v>
      </c>
      <c r="K29" s="211" t="s">
        <v>103</v>
      </c>
      <c r="L29" s="211" t="s">
        <v>103</v>
      </c>
      <c r="M29" s="218">
        <v>269</v>
      </c>
      <c r="N29" s="213">
        <v>290</v>
      </c>
      <c r="O29" s="214">
        <v>297</v>
      </c>
      <c r="P29" s="214">
        <v>425</v>
      </c>
      <c r="Q29" s="211" t="s">
        <v>104</v>
      </c>
      <c r="R29" s="215">
        <v>368</v>
      </c>
      <c r="S29" s="216">
        <v>642</v>
      </c>
      <c r="T29" s="217">
        <v>707</v>
      </c>
      <c r="U29" s="218">
        <v>711</v>
      </c>
      <c r="V29" s="219">
        <v>671</v>
      </c>
      <c r="W29" s="218">
        <v>725</v>
      </c>
      <c r="X29" s="218">
        <v>953</v>
      </c>
      <c r="Y29" s="218">
        <v>940</v>
      </c>
      <c r="Z29" s="218">
        <v>1047</v>
      </c>
      <c r="AB29" s="334">
        <f t="shared" si="13"/>
        <v>799.5</v>
      </c>
      <c r="AC29" s="335">
        <f t="shared" si="10"/>
        <v>867.2</v>
      </c>
      <c r="AD29" s="143">
        <f t="shared" si="11"/>
        <v>9.3062090268329234E-2</v>
      </c>
      <c r="AE29" s="82">
        <f t="shared" si="12"/>
        <v>0.56035767511177348</v>
      </c>
    </row>
    <row r="30" spans="2:32" s="106" customFormat="1" ht="20.149999999999999" customHeight="1" x14ac:dyDescent="0.35">
      <c r="B30" s="267" t="s">
        <v>106</v>
      </c>
      <c r="C30" s="210" t="s">
        <v>103</v>
      </c>
      <c r="D30" s="211" t="s">
        <v>103</v>
      </c>
      <c r="E30" s="211" t="s">
        <v>103</v>
      </c>
      <c r="F30" s="211" t="s">
        <v>103</v>
      </c>
      <c r="G30" s="211" t="s">
        <v>103</v>
      </c>
      <c r="H30" s="211" t="s">
        <v>103</v>
      </c>
      <c r="I30" s="211" t="s">
        <v>103</v>
      </c>
      <c r="J30" s="211" t="s">
        <v>103</v>
      </c>
      <c r="K30" s="211" t="s">
        <v>103</v>
      </c>
      <c r="L30" s="211" t="s">
        <v>103</v>
      </c>
      <c r="M30" s="218">
        <v>761</v>
      </c>
      <c r="N30" s="213">
        <v>831</v>
      </c>
      <c r="O30" s="214">
        <v>839</v>
      </c>
      <c r="P30" s="214">
        <v>1041</v>
      </c>
      <c r="Q30" s="229">
        <v>1016</v>
      </c>
      <c r="R30" s="215">
        <v>828</v>
      </c>
      <c r="S30" s="216">
        <v>1267</v>
      </c>
      <c r="T30" s="217">
        <v>1385</v>
      </c>
      <c r="U30" s="218">
        <v>1437</v>
      </c>
      <c r="V30" s="219">
        <v>1377</v>
      </c>
      <c r="W30" s="218">
        <v>1400</v>
      </c>
      <c r="X30" s="218">
        <v>1708</v>
      </c>
      <c r="Y30" s="218">
        <v>1664</v>
      </c>
      <c r="Z30" s="218">
        <v>1758</v>
      </c>
      <c r="AB30" s="334">
        <f t="shared" si="13"/>
        <v>1499.5</v>
      </c>
      <c r="AC30" s="335">
        <f t="shared" si="10"/>
        <v>1581.4</v>
      </c>
      <c r="AD30" s="143">
        <f t="shared" si="11"/>
        <v>5.0066941454348868E-2</v>
      </c>
      <c r="AE30" s="82">
        <f t="shared" si="12"/>
        <v>0.27668845315904139</v>
      </c>
    </row>
    <row r="31" spans="2:32" s="106" customFormat="1" ht="20.149999999999999" customHeight="1" x14ac:dyDescent="0.35">
      <c r="B31" s="267" t="s">
        <v>109</v>
      </c>
      <c r="C31" s="210" t="s">
        <v>103</v>
      </c>
      <c r="D31" s="211" t="s">
        <v>103</v>
      </c>
      <c r="E31" s="211" t="s">
        <v>103</v>
      </c>
      <c r="F31" s="211" t="s">
        <v>103</v>
      </c>
      <c r="G31" s="211" t="s">
        <v>103</v>
      </c>
      <c r="H31" s="211" t="s">
        <v>103</v>
      </c>
      <c r="I31" s="211" t="s">
        <v>103</v>
      </c>
      <c r="J31" s="211" t="s">
        <v>103</v>
      </c>
      <c r="K31" s="211" t="s">
        <v>103</v>
      </c>
      <c r="L31" s="211" t="s">
        <v>103</v>
      </c>
      <c r="M31" s="218">
        <v>188</v>
      </c>
      <c r="N31" s="213">
        <v>218</v>
      </c>
      <c r="O31" s="214">
        <v>236</v>
      </c>
      <c r="P31" s="214">
        <v>404</v>
      </c>
      <c r="Q31" s="214">
        <v>397</v>
      </c>
      <c r="R31" s="215">
        <v>326</v>
      </c>
      <c r="S31" s="216">
        <v>478</v>
      </c>
      <c r="T31" s="217">
        <v>527</v>
      </c>
      <c r="U31" s="218">
        <v>543</v>
      </c>
      <c r="V31" s="219">
        <v>505</v>
      </c>
      <c r="W31" s="218">
        <v>560</v>
      </c>
      <c r="X31" s="218">
        <v>501</v>
      </c>
      <c r="Y31" s="218">
        <v>474</v>
      </c>
      <c r="Z31" s="218">
        <v>528</v>
      </c>
      <c r="AB31" s="334">
        <f t="shared" si="13"/>
        <v>514.5</v>
      </c>
      <c r="AC31" s="335">
        <f t="shared" si="10"/>
        <v>513.6</v>
      </c>
      <c r="AD31" s="143">
        <f t="shared" si="11"/>
        <v>8.9473613534445384E-3</v>
      </c>
      <c r="AE31" s="82">
        <f t="shared" si="12"/>
        <v>4.5544554455445543E-2</v>
      </c>
    </row>
    <row r="32" spans="2:32" s="106" customFormat="1" ht="20.149999999999999" customHeight="1" x14ac:dyDescent="0.35">
      <c r="B32" s="267" t="s">
        <v>107</v>
      </c>
      <c r="C32" s="210" t="s">
        <v>103</v>
      </c>
      <c r="D32" s="211" t="s">
        <v>103</v>
      </c>
      <c r="E32" s="211" t="s">
        <v>103</v>
      </c>
      <c r="F32" s="211" t="s">
        <v>103</v>
      </c>
      <c r="G32" s="211" t="s">
        <v>103</v>
      </c>
      <c r="H32" s="211" t="s">
        <v>103</v>
      </c>
      <c r="I32" s="211" t="s">
        <v>103</v>
      </c>
      <c r="J32" s="211" t="s">
        <v>103</v>
      </c>
      <c r="K32" s="211" t="s">
        <v>103</v>
      </c>
      <c r="L32" s="211" t="s">
        <v>103</v>
      </c>
      <c r="M32" s="218">
        <v>27</v>
      </c>
      <c r="N32" s="213">
        <v>37</v>
      </c>
      <c r="O32" s="214">
        <v>51</v>
      </c>
      <c r="P32" s="214">
        <v>54</v>
      </c>
      <c r="Q32" s="214">
        <v>50</v>
      </c>
      <c r="R32" s="215">
        <v>70</v>
      </c>
      <c r="S32" s="216">
        <v>173</v>
      </c>
      <c r="T32" s="217">
        <v>197</v>
      </c>
      <c r="U32" s="218">
        <v>249</v>
      </c>
      <c r="V32" s="219">
        <v>192</v>
      </c>
      <c r="W32" s="218">
        <v>245</v>
      </c>
      <c r="X32" s="218">
        <v>328</v>
      </c>
      <c r="Y32" s="218">
        <v>348</v>
      </c>
      <c r="Z32" s="218">
        <v>377</v>
      </c>
      <c r="AB32" s="334">
        <f t="shared" si="13"/>
        <v>263.625</v>
      </c>
      <c r="AC32" s="335">
        <f t="shared" si="10"/>
        <v>298</v>
      </c>
      <c r="AD32" s="143">
        <f t="shared" si="11"/>
        <v>0.14447951669319004</v>
      </c>
      <c r="AE32" s="82">
        <f t="shared" si="12"/>
        <v>0.96354166666666663</v>
      </c>
    </row>
    <row r="33" spans="1:32" s="106" customFormat="1" ht="20.149999999999999" customHeight="1" x14ac:dyDescent="0.35">
      <c r="B33" s="318" t="s">
        <v>105</v>
      </c>
      <c r="C33" s="210" t="s">
        <v>103</v>
      </c>
      <c r="D33" s="211" t="s">
        <v>103</v>
      </c>
      <c r="E33" s="211" t="s">
        <v>103</v>
      </c>
      <c r="F33" s="211" t="s">
        <v>103</v>
      </c>
      <c r="G33" s="211" t="s">
        <v>103</v>
      </c>
      <c r="H33" s="211" t="s">
        <v>103</v>
      </c>
      <c r="I33" s="211" t="s">
        <v>103</v>
      </c>
      <c r="J33" s="211" t="s">
        <v>103</v>
      </c>
      <c r="K33" s="211" t="s">
        <v>103</v>
      </c>
      <c r="L33" s="211" t="s">
        <v>103</v>
      </c>
      <c r="M33" s="218">
        <v>214</v>
      </c>
      <c r="N33" s="213">
        <v>268</v>
      </c>
      <c r="O33" s="214">
        <v>301</v>
      </c>
      <c r="P33" s="214">
        <v>348</v>
      </c>
      <c r="Q33" s="214">
        <v>327</v>
      </c>
      <c r="R33" s="215">
        <v>308</v>
      </c>
      <c r="S33" s="216">
        <v>374</v>
      </c>
      <c r="T33" s="217">
        <v>407</v>
      </c>
      <c r="U33" s="218">
        <v>484</v>
      </c>
      <c r="V33" s="219">
        <v>632</v>
      </c>
      <c r="W33" s="218">
        <v>803</v>
      </c>
      <c r="X33" s="218">
        <v>548</v>
      </c>
      <c r="Y33" s="218">
        <v>818</v>
      </c>
      <c r="Z33" s="218">
        <v>1005</v>
      </c>
      <c r="AB33" s="334">
        <f t="shared" si="13"/>
        <v>633.875</v>
      </c>
      <c r="AC33" s="335">
        <f t="shared" ref="AC33:AC36" si="14">IFERROR(AVERAGE(V33:Z33),"")</f>
        <v>761.2</v>
      </c>
      <c r="AD33" s="143">
        <f t="shared" ref="AD33:AD36" si="15">IFERROR((Z33/V33)^(1/5)-1,"")</f>
        <v>9.7210099978707554E-2</v>
      </c>
      <c r="AE33" s="82">
        <f t="shared" ref="AE33:AE36" si="16">IFERROR((Z33-V33)/V33,"")</f>
        <v>0.59018987341772156</v>
      </c>
    </row>
    <row r="34" spans="1:32" s="106" customFormat="1" ht="20.149999999999999" customHeight="1" x14ac:dyDescent="0.35">
      <c r="B34" s="267" t="s">
        <v>114</v>
      </c>
      <c r="C34" s="210" t="s">
        <v>103</v>
      </c>
      <c r="D34" s="211" t="s">
        <v>103</v>
      </c>
      <c r="E34" s="211" t="s">
        <v>103</v>
      </c>
      <c r="F34" s="211" t="s">
        <v>103</v>
      </c>
      <c r="G34" s="211" t="s">
        <v>103</v>
      </c>
      <c r="H34" s="211" t="s">
        <v>103</v>
      </c>
      <c r="I34" s="211" t="s">
        <v>103</v>
      </c>
      <c r="J34" s="211" t="s">
        <v>103</v>
      </c>
      <c r="K34" s="211" t="s">
        <v>103</v>
      </c>
      <c r="L34" s="211" t="s">
        <v>103</v>
      </c>
      <c r="M34" s="218">
        <v>555</v>
      </c>
      <c r="N34" s="213">
        <v>594</v>
      </c>
      <c r="O34" s="214">
        <v>631</v>
      </c>
      <c r="P34" s="214">
        <v>846</v>
      </c>
      <c r="Q34" s="214">
        <v>899</v>
      </c>
      <c r="R34" s="215">
        <v>719</v>
      </c>
      <c r="S34" s="216">
        <v>1021</v>
      </c>
      <c r="T34" s="217">
        <v>993</v>
      </c>
      <c r="U34" s="218">
        <v>1094</v>
      </c>
      <c r="V34" s="219">
        <v>1039</v>
      </c>
      <c r="W34" s="218">
        <v>1144</v>
      </c>
      <c r="X34" s="218">
        <v>1375</v>
      </c>
      <c r="Y34" s="218">
        <v>1288</v>
      </c>
      <c r="Z34" s="218">
        <v>1314</v>
      </c>
      <c r="AB34" s="334">
        <f t="shared" si="13"/>
        <v>1158.5</v>
      </c>
      <c r="AC34" s="335">
        <f t="shared" si="14"/>
        <v>1232</v>
      </c>
      <c r="AD34" s="143">
        <f t="shared" si="15"/>
        <v>4.8083692104946563E-2</v>
      </c>
      <c r="AE34" s="82">
        <f t="shared" si="16"/>
        <v>0.26467757459095281</v>
      </c>
    </row>
    <row r="35" spans="1:32" s="106" customFormat="1" ht="20.149999999999999" customHeight="1" x14ac:dyDescent="0.35">
      <c r="B35" s="267" t="s">
        <v>110</v>
      </c>
      <c r="C35" s="210" t="s">
        <v>103</v>
      </c>
      <c r="D35" s="211" t="s">
        <v>103</v>
      </c>
      <c r="E35" s="211" t="s">
        <v>103</v>
      </c>
      <c r="F35" s="211" t="s">
        <v>103</v>
      </c>
      <c r="G35" s="211" t="s">
        <v>103</v>
      </c>
      <c r="H35" s="211" t="s">
        <v>103</v>
      </c>
      <c r="I35" s="211" t="s">
        <v>103</v>
      </c>
      <c r="J35" s="211" t="s">
        <v>103</v>
      </c>
      <c r="K35" s="211" t="s">
        <v>103</v>
      </c>
      <c r="L35" s="211" t="s">
        <v>103</v>
      </c>
      <c r="M35" s="211" t="s">
        <v>104</v>
      </c>
      <c r="N35" s="211" t="s">
        <v>104</v>
      </c>
      <c r="O35" s="211" t="s">
        <v>104</v>
      </c>
      <c r="P35" s="214">
        <v>174</v>
      </c>
      <c r="Q35" s="211" t="s">
        <v>104</v>
      </c>
      <c r="R35" s="215">
        <v>148</v>
      </c>
      <c r="S35" s="216">
        <v>288</v>
      </c>
      <c r="T35" s="217">
        <v>408</v>
      </c>
      <c r="U35" s="218">
        <v>463</v>
      </c>
      <c r="V35" s="219">
        <v>425</v>
      </c>
      <c r="W35" s="218">
        <v>431</v>
      </c>
      <c r="X35" s="218">
        <v>533</v>
      </c>
      <c r="Y35" s="218">
        <v>801</v>
      </c>
      <c r="Z35" s="218">
        <v>970</v>
      </c>
      <c r="AB35" s="334">
        <f t="shared" si="13"/>
        <v>539.875</v>
      </c>
      <c r="AC35" s="335">
        <f t="shared" si="14"/>
        <v>632</v>
      </c>
      <c r="AD35" s="143">
        <f t="shared" si="15"/>
        <v>0.17944192361534039</v>
      </c>
      <c r="AE35" s="82">
        <f t="shared" si="16"/>
        <v>1.2823529411764707</v>
      </c>
    </row>
    <row r="36" spans="1:32" s="106" customFormat="1" ht="20.149999999999999" customHeight="1" x14ac:dyDescent="0.35">
      <c r="B36" s="267" t="s">
        <v>108</v>
      </c>
      <c r="C36" s="210" t="s">
        <v>103</v>
      </c>
      <c r="D36" s="211" t="s">
        <v>103</v>
      </c>
      <c r="E36" s="211" t="s">
        <v>103</v>
      </c>
      <c r="F36" s="211" t="s">
        <v>103</v>
      </c>
      <c r="G36" s="211" t="s">
        <v>103</v>
      </c>
      <c r="H36" s="211" t="s">
        <v>103</v>
      </c>
      <c r="I36" s="211" t="s">
        <v>103</v>
      </c>
      <c r="J36" s="211" t="s">
        <v>103</v>
      </c>
      <c r="K36" s="211" t="s">
        <v>103</v>
      </c>
      <c r="L36" s="211" t="s">
        <v>103</v>
      </c>
      <c r="M36" s="218">
        <v>98</v>
      </c>
      <c r="N36" s="213">
        <v>94</v>
      </c>
      <c r="O36" s="214">
        <v>101</v>
      </c>
      <c r="P36" s="214">
        <v>197</v>
      </c>
      <c r="Q36" s="214">
        <v>205</v>
      </c>
      <c r="R36" s="215">
        <v>190</v>
      </c>
      <c r="S36" s="216">
        <v>349</v>
      </c>
      <c r="T36" s="217">
        <v>422</v>
      </c>
      <c r="U36" s="218">
        <v>563</v>
      </c>
      <c r="V36" s="219">
        <v>608</v>
      </c>
      <c r="W36" s="218">
        <v>720</v>
      </c>
      <c r="X36" s="218">
        <v>742</v>
      </c>
      <c r="Y36" s="218">
        <v>742</v>
      </c>
      <c r="Z36" s="218">
        <v>879</v>
      </c>
      <c r="AB36" s="334">
        <f t="shared" si="13"/>
        <v>628.125</v>
      </c>
      <c r="AC36" s="335">
        <f t="shared" si="14"/>
        <v>738.2</v>
      </c>
      <c r="AD36" s="143">
        <f t="shared" si="15"/>
        <v>7.6507498194731349E-2</v>
      </c>
      <c r="AE36" s="82">
        <f t="shared" si="16"/>
        <v>0.44572368421052633</v>
      </c>
    </row>
    <row r="37" spans="1:32" s="106" customFormat="1" ht="20.149999999999999" customHeight="1" x14ac:dyDescent="0.35">
      <c r="B37" s="319" t="s">
        <v>113</v>
      </c>
      <c r="C37" s="242" t="s">
        <v>103</v>
      </c>
      <c r="D37" s="243" t="s">
        <v>103</v>
      </c>
      <c r="E37" s="243" t="s">
        <v>103</v>
      </c>
      <c r="F37" s="243" t="s">
        <v>103</v>
      </c>
      <c r="G37" s="243" t="s">
        <v>103</v>
      </c>
      <c r="H37" s="243" t="s">
        <v>103</v>
      </c>
      <c r="I37" s="243" t="s">
        <v>103</v>
      </c>
      <c r="J37" s="243" t="s">
        <v>103</v>
      </c>
      <c r="K37" s="243" t="s">
        <v>103</v>
      </c>
      <c r="L37" s="243" t="s">
        <v>103</v>
      </c>
      <c r="M37" s="244">
        <v>0</v>
      </c>
      <c r="N37" s="244">
        <v>20</v>
      </c>
      <c r="O37" s="244">
        <v>27</v>
      </c>
      <c r="P37" s="247">
        <v>78</v>
      </c>
      <c r="Q37" s="244">
        <v>85</v>
      </c>
      <c r="R37" s="232">
        <v>140</v>
      </c>
      <c r="S37" s="233">
        <v>110</v>
      </c>
      <c r="T37" s="260">
        <v>205</v>
      </c>
      <c r="U37" s="245">
        <v>196</v>
      </c>
      <c r="V37" s="246">
        <v>154</v>
      </c>
      <c r="W37" s="245">
        <v>173</v>
      </c>
      <c r="X37" s="245">
        <v>283</v>
      </c>
      <c r="Y37" s="245">
        <v>287</v>
      </c>
      <c r="Z37" s="245">
        <v>276</v>
      </c>
      <c r="AB37" s="334">
        <f t="shared" si="13"/>
        <v>210.5</v>
      </c>
      <c r="AC37" s="335">
        <f>IFERROR(AVERAGE(V37:Z37),"")</f>
        <v>234.6</v>
      </c>
      <c r="AD37" s="143">
        <f>IFERROR((Z37/V37)^(1/5)-1,"")</f>
        <v>0.12377061634592801</v>
      </c>
      <c r="AE37" s="82">
        <f>IFERROR((Z37-V37)/V37,"")</f>
        <v>0.79220779220779225</v>
      </c>
    </row>
    <row r="38" spans="1:32" s="106" customFormat="1" ht="20.149999999999999" customHeight="1" thickBot="1" x14ac:dyDescent="0.4">
      <c r="B38" s="236" t="s">
        <v>115</v>
      </c>
      <c r="C38" s="261">
        <v>234</v>
      </c>
      <c r="D38" s="250">
        <v>349</v>
      </c>
      <c r="E38" s="250">
        <v>240</v>
      </c>
      <c r="F38" s="250">
        <v>278</v>
      </c>
      <c r="G38" s="250">
        <v>560</v>
      </c>
      <c r="H38" s="250">
        <v>750</v>
      </c>
      <c r="I38" s="250">
        <v>763</v>
      </c>
      <c r="J38" s="250">
        <v>983</v>
      </c>
      <c r="K38" s="250">
        <v>1093</v>
      </c>
      <c r="L38" s="250">
        <v>1196</v>
      </c>
      <c r="M38" s="250">
        <v>1250</v>
      </c>
      <c r="N38" s="262">
        <v>1479</v>
      </c>
      <c r="O38" s="253">
        <v>1550</v>
      </c>
      <c r="P38" s="254">
        <v>1949</v>
      </c>
      <c r="Q38" s="254">
        <v>1902</v>
      </c>
      <c r="R38" s="254">
        <v>1637</v>
      </c>
      <c r="S38" s="263">
        <v>2434</v>
      </c>
      <c r="T38" s="264">
        <v>2641</v>
      </c>
      <c r="U38" s="264">
        <v>2885</v>
      </c>
      <c r="V38" s="265">
        <v>2913</v>
      </c>
      <c r="W38" s="264">
        <v>3132</v>
      </c>
      <c r="X38" s="264">
        <v>3837</v>
      </c>
      <c r="Y38" s="264">
        <v>3749</v>
      </c>
      <c r="Z38" s="264">
        <v>4267</v>
      </c>
      <c r="AB38" s="338">
        <f t="shared" si="13"/>
        <v>3232.25</v>
      </c>
      <c r="AC38" s="339">
        <f>IFERROR(AVERAGE(V38:Z38),"")</f>
        <v>3579.6</v>
      </c>
      <c r="AD38" s="145">
        <f>IFERROR((Z38/V38)^(1/5)-1,"")</f>
        <v>7.9335425793972458E-2</v>
      </c>
      <c r="AE38" s="127">
        <f>IFERROR((Z38-V38)/V38,"")</f>
        <v>0.46481290765533811</v>
      </c>
    </row>
    <row r="39" spans="1:32" ht="11.15" customHeight="1" thickTop="1" x14ac:dyDescent="0.35">
      <c r="C39" s="116"/>
      <c r="D39" s="116"/>
      <c r="E39" s="116"/>
      <c r="F39" s="116"/>
      <c r="G39" s="116"/>
      <c r="H39" s="116"/>
      <c r="N39" s="117"/>
      <c r="O39" s="118"/>
      <c r="P39" s="118"/>
      <c r="Q39" s="117"/>
      <c r="AA39" s="105"/>
      <c r="AB39" s="280"/>
      <c r="AC39" s="280"/>
      <c r="AD39" s="105"/>
      <c r="AE39" s="105"/>
      <c r="AF39" s="105"/>
    </row>
    <row r="40" spans="1:32" s="120" customFormat="1" ht="31.5" x14ac:dyDescent="0.3">
      <c r="A40" s="119"/>
      <c r="B40" s="134" t="s">
        <v>116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P40" s="119"/>
      <c r="Q40" s="119"/>
      <c r="R40" s="119"/>
      <c r="S40" s="119"/>
      <c r="T40" s="119"/>
      <c r="U40" s="119"/>
      <c r="AB40" s="280"/>
      <c r="AC40" s="280"/>
    </row>
    <row r="41" spans="1:32" s="120" customFormat="1" ht="3.65" customHeight="1" x14ac:dyDescent="0.3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Y41" s="119"/>
      <c r="Z41" s="119"/>
      <c r="AA41" s="119"/>
      <c r="AB41" s="277"/>
      <c r="AC41" s="277"/>
      <c r="AD41" s="119"/>
      <c r="AE41" s="119"/>
      <c r="AF41" s="119"/>
    </row>
    <row r="42" spans="1:32" s="120" customFormat="1" ht="11.15" customHeight="1" x14ac:dyDescent="0.3">
      <c r="A42" s="119"/>
      <c r="B42" s="367" t="s">
        <v>151</v>
      </c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Y42" s="119"/>
      <c r="Z42" s="119"/>
      <c r="AA42" s="119"/>
      <c r="AB42" s="277"/>
      <c r="AC42" s="277"/>
      <c r="AD42" s="119"/>
      <c r="AE42" s="119"/>
      <c r="AF42" s="119"/>
    </row>
    <row r="43" spans="1:32" s="120" customFormat="1" ht="3.65" customHeight="1" x14ac:dyDescent="0.3">
      <c r="A43" s="119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Y43" s="119"/>
      <c r="Z43" s="119"/>
      <c r="AA43" s="119"/>
      <c r="AB43" s="277"/>
      <c r="AC43" s="277"/>
      <c r="AD43" s="119"/>
      <c r="AE43" s="119"/>
      <c r="AF43" s="119"/>
    </row>
    <row r="44" spans="1:32" s="120" customFormat="1" ht="22.5" x14ac:dyDescent="0.3">
      <c r="A44" s="119"/>
      <c r="B44" s="136" t="s">
        <v>117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Y44" s="119"/>
      <c r="Z44" s="119"/>
      <c r="AA44" s="119"/>
      <c r="AB44" s="277"/>
      <c r="AC44" s="277"/>
      <c r="AD44" s="119"/>
      <c r="AE44" s="119"/>
      <c r="AF44" s="119"/>
    </row>
    <row r="45" spans="1:32" s="120" customFormat="1" ht="3.65" customHeight="1" x14ac:dyDescent="0.3">
      <c r="A45" s="119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Y45" s="119"/>
      <c r="Z45" s="119"/>
      <c r="AA45" s="119"/>
      <c r="AB45" s="277"/>
      <c r="AC45" s="277"/>
      <c r="AD45" s="119"/>
      <c r="AE45" s="119"/>
      <c r="AF45" s="119"/>
    </row>
    <row r="46" spans="1:32" s="120" customFormat="1" ht="13" x14ac:dyDescent="0.3">
      <c r="A46" s="119"/>
      <c r="B46" s="137" t="s">
        <v>118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Y46" s="119"/>
      <c r="Z46" s="119"/>
      <c r="AA46" s="119"/>
      <c r="AB46" s="277"/>
      <c r="AC46" s="277"/>
      <c r="AD46" s="119"/>
      <c r="AE46" s="119"/>
      <c r="AF46" s="119"/>
    </row>
    <row r="47" spans="1:32" s="120" customFormat="1" ht="3.65" customHeight="1" x14ac:dyDescent="0.3">
      <c r="A47" s="119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Y47" s="119"/>
      <c r="Z47" s="119"/>
      <c r="AA47" s="119"/>
      <c r="AB47" s="277"/>
      <c r="AC47" s="277"/>
      <c r="AD47" s="119"/>
      <c r="AE47" s="119"/>
      <c r="AF47" s="119"/>
    </row>
    <row r="48" spans="1:32" s="120" customFormat="1" ht="21" x14ac:dyDescent="0.3">
      <c r="A48" s="119"/>
      <c r="B48" s="137" t="s">
        <v>119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Y48" s="119"/>
      <c r="Z48" s="119"/>
      <c r="AA48" s="119"/>
      <c r="AB48" s="277"/>
      <c r="AC48" s="277"/>
      <c r="AD48" s="119"/>
      <c r="AE48" s="119"/>
      <c r="AF48" s="119"/>
    </row>
    <row r="49" spans="1:32" s="120" customFormat="1" ht="3.65" customHeight="1" x14ac:dyDescent="0.3">
      <c r="A49" s="119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Y49" s="119"/>
      <c r="Z49" s="119"/>
      <c r="AA49" s="119"/>
      <c r="AB49" s="277"/>
      <c r="AC49" s="277"/>
      <c r="AD49" s="119"/>
      <c r="AE49" s="119"/>
      <c r="AF49" s="119"/>
    </row>
    <row r="50" spans="1:32" s="120" customFormat="1" ht="21" x14ac:dyDescent="0.3">
      <c r="A50" s="119"/>
      <c r="B50" s="139" t="s">
        <v>120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Y50" s="119"/>
      <c r="Z50" s="119"/>
      <c r="AA50" s="119"/>
      <c r="AB50" s="277"/>
      <c r="AC50" s="277"/>
      <c r="AD50" s="119"/>
      <c r="AE50" s="119"/>
      <c r="AF50" s="119"/>
    </row>
    <row r="51" spans="1:32" s="120" customFormat="1" ht="3.65" customHeight="1" x14ac:dyDescent="0.3">
      <c r="A51" s="119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Y51" s="119"/>
      <c r="Z51" s="119"/>
      <c r="AA51" s="119"/>
      <c r="AB51" s="277"/>
      <c r="AC51" s="277"/>
      <c r="AD51" s="119"/>
      <c r="AE51" s="119"/>
      <c r="AF51" s="119"/>
    </row>
    <row r="52" spans="1:32" s="120" customFormat="1" ht="12" customHeight="1" x14ac:dyDescent="0.3">
      <c r="A52" s="119"/>
      <c r="B52" s="140" t="s">
        <v>121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Y52" s="119"/>
      <c r="Z52" s="119"/>
      <c r="AA52" s="119"/>
      <c r="AB52" s="277"/>
      <c r="AC52" s="277"/>
      <c r="AD52" s="119"/>
      <c r="AE52" s="119"/>
      <c r="AF52" s="119"/>
    </row>
    <row r="53" spans="1:32" s="120" customFormat="1" ht="3.65" customHeight="1" x14ac:dyDescent="0.3">
      <c r="A53" s="119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Y53" s="119"/>
      <c r="Z53" s="119"/>
      <c r="AA53" s="119"/>
      <c r="AB53" s="277"/>
      <c r="AC53" s="277"/>
      <c r="AD53" s="119"/>
      <c r="AE53" s="119"/>
      <c r="AF53" s="119"/>
    </row>
    <row r="54" spans="1:32" s="120" customFormat="1" ht="11.15" customHeight="1" x14ac:dyDescent="0.3">
      <c r="A54" s="119"/>
      <c r="B54" s="138" t="s">
        <v>126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Y54" s="119"/>
      <c r="Z54" s="119"/>
      <c r="AA54" s="119"/>
      <c r="AB54" s="277"/>
      <c r="AC54" s="277"/>
      <c r="AD54" s="119"/>
      <c r="AE54" s="119"/>
      <c r="AF54" s="119"/>
    </row>
    <row r="55" spans="1:32" x14ac:dyDescent="0.35">
      <c r="N55" s="117"/>
      <c r="O55" s="122"/>
      <c r="P55" s="123"/>
      <c r="Q55" s="117"/>
      <c r="Y55" s="105"/>
      <c r="Z55" s="105"/>
      <c r="AA55" s="105"/>
      <c r="AB55" s="280"/>
      <c r="AC55" s="280"/>
      <c r="AD55" s="105"/>
      <c r="AE55" s="105"/>
      <c r="AF55" s="105"/>
    </row>
    <row r="56" spans="1:32" x14ac:dyDescent="0.35">
      <c r="N56" s="117"/>
      <c r="O56" s="124"/>
      <c r="P56" s="124"/>
      <c r="Q56" s="117"/>
      <c r="Y56" s="105"/>
      <c r="Z56" s="105"/>
      <c r="AA56" s="105"/>
      <c r="AB56" s="280"/>
      <c r="AC56" s="280"/>
      <c r="AD56" s="105"/>
      <c r="AE56" s="105"/>
      <c r="AF56" s="105"/>
    </row>
    <row r="57" spans="1:32" x14ac:dyDescent="0.35">
      <c r="N57" s="117"/>
      <c r="O57" s="124"/>
      <c r="P57" s="124"/>
      <c r="Q57" s="116"/>
      <c r="Y57" s="105"/>
      <c r="Z57" s="105"/>
      <c r="AA57" s="105"/>
      <c r="AB57" s="280"/>
      <c r="AC57" s="280"/>
      <c r="AD57" s="105"/>
      <c r="AE57" s="105"/>
      <c r="AF57" s="105"/>
    </row>
    <row r="58" spans="1:32" x14ac:dyDescent="0.35">
      <c r="N58" s="117"/>
      <c r="O58" s="124"/>
      <c r="P58" s="124"/>
      <c r="Q58" s="116"/>
      <c r="Y58" s="105"/>
      <c r="Z58" s="105"/>
      <c r="AA58" s="105"/>
      <c r="AB58" s="280"/>
      <c r="AC58" s="280"/>
      <c r="AD58" s="105"/>
      <c r="AE58" s="105"/>
      <c r="AF58" s="105"/>
    </row>
    <row r="59" spans="1:32" x14ac:dyDescent="0.35">
      <c r="N59" s="117"/>
      <c r="O59" s="124"/>
      <c r="P59" s="124"/>
      <c r="Q59" s="125"/>
      <c r="Y59" s="105"/>
      <c r="Z59" s="105"/>
      <c r="AA59" s="105"/>
      <c r="AB59" s="280"/>
      <c r="AC59" s="280"/>
      <c r="AD59" s="105"/>
      <c r="AE59" s="105"/>
      <c r="AF59" s="105"/>
    </row>
    <row r="60" spans="1:32" x14ac:dyDescent="0.35">
      <c r="N60" s="117"/>
      <c r="O60" s="124"/>
      <c r="P60" s="124"/>
      <c r="Q60" s="122"/>
      <c r="Y60" s="105"/>
      <c r="Z60" s="105"/>
      <c r="AA60" s="105"/>
      <c r="AB60" s="280"/>
      <c r="AC60" s="280"/>
      <c r="AD60" s="105"/>
      <c r="AE60" s="105"/>
      <c r="AF60" s="105"/>
    </row>
    <row r="61" spans="1:32" x14ac:dyDescent="0.35">
      <c r="N61" s="117"/>
      <c r="O61" s="122"/>
      <c r="P61" s="122"/>
      <c r="Q61" s="122"/>
      <c r="Y61" s="105"/>
      <c r="Z61" s="105"/>
      <c r="AA61" s="105"/>
      <c r="AB61" s="280"/>
      <c r="AC61" s="280"/>
      <c r="AD61" s="105"/>
      <c r="AE61" s="105"/>
      <c r="AF61" s="105"/>
    </row>
    <row r="62" spans="1:32" x14ac:dyDescent="0.35">
      <c r="N62" s="117"/>
      <c r="O62" s="123"/>
      <c r="P62" s="123"/>
      <c r="Q62" s="122"/>
      <c r="Y62" s="105"/>
      <c r="Z62" s="105"/>
      <c r="AA62" s="105"/>
      <c r="AB62" s="280"/>
      <c r="AC62" s="280"/>
      <c r="AD62" s="105"/>
      <c r="AE62" s="105"/>
      <c r="AF62" s="105"/>
    </row>
  </sheetData>
  <mergeCells count="13">
    <mergeCell ref="B42:L42"/>
    <mergeCell ref="AB7:AB8"/>
    <mergeCell ref="AB25:AB26"/>
    <mergeCell ref="B7:B8"/>
    <mergeCell ref="C7:Z7"/>
    <mergeCell ref="B25:B26"/>
    <mergeCell ref="C25:Z25"/>
    <mergeCell ref="AC7:AC8"/>
    <mergeCell ref="AD7:AD8"/>
    <mergeCell ref="AE7:AE8"/>
    <mergeCell ref="AC25:AC26"/>
    <mergeCell ref="AD25:AD26"/>
    <mergeCell ref="AE25:AE26"/>
  </mergeCells>
  <conditionalFormatting sqref="AD29:AE32">
    <cfRule type="cellIs" dxfId="33" priority="11" operator="greaterThan">
      <formula>0</formula>
    </cfRule>
    <cfRule type="cellIs" dxfId="32" priority="12" operator="lessThan">
      <formula>0</formula>
    </cfRule>
  </conditionalFormatting>
  <conditionalFormatting sqref="AD11:AE14">
    <cfRule type="cellIs" dxfId="31" priority="31" operator="greaterThan">
      <formula>0</formula>
    </cfRule>
    <cfRule type="cellIs" dxfId="30" priority="32" operator="lessThan">
      <formula>0</formula>
    </cfRule>
  </conditionalFormatting>
  <conditionalFormatting sqref="AD9:AE10">
    <cfRule type="cellIs" dxfId="29" priority="29" operator="greaterThan">
      <formula>0</formula>
    </cfRule>
    <cfRule type="cellIs" dxfId="28" priority="30" operator="lessThan">
      <formula>0</formula>
    </cfRule>
  </conditionalFormatting>
  <conditionalFormatting sqref="AD15:AE16">
    <cfRule type="cellIs" dxfId="27" priority="27" operator="greaterThan">
      <formula>0</formula>
    </cfRule>
    <cfRule type="cellIs" dxfId="26" priority="28" operator="lessThan">
      <formula>0</formula>
    </cfRule>
  </conditionalFormatting>
  <conditionalFormatting sqref="AD17:AE19">
    <cfRule type="cellIs" dxfId="25" priority="25" operator="greaterThan">
      <formula>0</formula>
    </cfRule>
    <cfRule type="cellIs" dxfId="24" priority="26" operator="lessThan">
      <formula>0</formula>
    </cfRule>
  </conditionalFormatting>
  <conditionalFormatting sqref="AD20:AE20">
    <cfRule type="cellIs" dxfId="23" priority="23" operator="greaterThan">
      <formula>0</formula>
    </cfRule>
    <cfRule type="cellIs" dxfId="22" priority="24" operator="lessThan">
      <formula>0</formula>
    </cfRule>
  </conditionalFormatting>
  <conditionalFormatting sqref="AD27:AE28">
    <cfRule type="cellIs" dxfId="21" priority="9" operator="greaterThan">
      <formula>0</formula>
    </cfRule>
    <cfRule type="cellIs" dxfId="20" priority="10" operator="lessThan">
      <formula>0</formula>
    </cfRule>
  </conditionalFormatting>
  <conditionalFormatting sqref="AD33:AE34">
    <cfRule type="cellIs" dxfId="19" priority="7" operator="greaterThan">
      <formula>0</formula>
    </cfRule>
    <cfRule type="cellIs" dxfId="18" priority="8" operator="lessThan">
      <formula>0</formula>
    </cfRule>
  </conditionalFormatting>
  <conditionalFormatting sqref="AD35:AE36">
    <cfRule type="cellIs" dxfId="17" priority="5" operator="greaterThan">
      <formula>0</formula>
    </cfRule>
    <cfRule type="cellIs" dxfId="16" priority="6" operator="lessThan">
      <formula>0</formula>
    </cfRule>
  </conditionalFormatting>
  <conditionalFormatting sqref="AD37:AE37">
    <cfRule type="cellIs" dxfId="15" priority="3" operator="greaterThan">
      <formula>0</formula>
    </cfRule>
    <cfRule type="cellIs" dxfId="14" priority="4" operator="lessThan">
      <formula>0</formula>
    </cfRule>
  </conditionalFormatting>
  <conditionalFormatting sqref="AD38:AE38">
    <cfRule type="cellIs" dxfId="13" priority="1" operator="greaterThan">
      <formula>0</formula>
    </cfRule>
    <cfRule type="cellIs" dxfId="12" priority="2" operator="lessThan">
      <formula>0</formula>
    </cfRule>
  </conditionalFormatting>
  <pageMargins left="0.31" right="0.24" top="0.69" bottom="0.35" header="0.5" footer="0.24"/>
  <pageSetup paperSize="9" orientation="landscape" horizontalDpi="1200" verticalDpi="1200" r:id="rId1"/>
  <headerFooter alignWithMargins="0"/>
  <ignoredErrors>
    <ignoredError sqref="AC20 AC27:AC38 AC10:AC17 P20:Z20 AC9 AB27:AB38 AB9:AB20 AC18:AC1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showGridLines="0" workbookViewId="0">
      <pane xSplit="2" ySplit="4" topLeftCell="C5" activePane="bottomRight" state="frozen"/>
      <selection activeCell="V3" sqref="V3"/>
      <selection pane="topRight" activeCell="V3" sqref="V3"/>
      <selection pane="bottomLeft" activeCell="V3" sqref="V3"/>
      <selection pane="bottomRight" activeCell="T9" sqref="T9:T15"/>
    </sheetView>
  </sheetViews>
  <sheetFormatPr defaultColWidth="21.58203125" defaultRowHeight="14.5" x14ac:dyDescent="0.35"/>
  <cols>
    <col min="1" max="1" width="1.33203125" style="106" customWidth="1"/>
    <col min="2" max="2" width="42.58203125" style="105" customWidth="1"/>
    <col min="3" max="18" width="9.33203125" style="105" customWidth="1"/>
    <col min="19" max="19" width="0.58203125" style="106" customWidth="1"/>
    <col min="20" max="21" width="10.58203125" style="277" customWidth="1"/>
    <col min="22" max="23" width="8.58203125" style="106" customWidth="1"/>
    <col min="24" max="24" width="7.33203125" style="106" customWidth="1"/>
    <col min="25" max="25" width="7.33203125" style="105" customWidth="1"/>
    <col min="26" max="16384" width="21.58203125" style="105"/>
  </cols>
  <sheetData>
    <row r="1" spans="1:32" s="65" customFormat="1" ht="8.15" customHeight="1" x14ac:dyDescent="0.3">
      <c r="A1" s="64"/>
      <c r="B1"/>
      <c r="C1" s="64"/>
      <c r="D1" s="64"/>
      <c r="E1" s="64"/>
      <c r="N1" s="81"/>
      <c r="O1" s="80"/>
      <c r="P1"/>
    </row>
    <row r="2" spans="1:32" s="65" customFormat="1" ht="40" customHeight="1" x14ac:dyDescent="0.3">
      <c r="B2" s="311" t="s">
        <v>152</v>
      </c>
      <c r="C2" s="149"/>
      <c r="D2" s="67"/>
      <c r="E2" s="67"/>
      <c r="F2" s="67"/>
      <c r="G2" s="67"/>
      <c r="H2" s="67"/>
      <c r="I2" s="66"/>
      <c r="J2" s="66"/>
      <c r="K2" s="66"/>
      <c r="L2" s="66"/>
      <c r="N2" s="81"/>
      <c r="O2" s="80"/>
      <c r="P2"/>
    </row>
    <row r="3" spans="1:32" ht="15" customHeight="1" x14ac:dyDescent="0.35">
      <c r="B3" s="142" t="s">
        <v>153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  <c r="P3" s="103"/>
      <c r="Q3" s="103"/>
      <c r="R3" s="104"/>
    </row>
    <row r="4" spans="1:32" ht="15" customHeight="1" x14ac:dyDescent="0.35"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03"/>
      <c r="Q4" s="103"/>
      <c r="R4" s="104"/>
    </row>
    <row r="5" spans="1:32" ht="39" customHeight="1" x14ac:dyDescent="0.35">
      <c r="B5" s="230" t="s">
        <v>157</v>
      </c>
      <c r="C5" s="107"/>
      <c r="D5" s="107"/>
      <c r="E5" s="107"/>
      <c r="F5" s="107"/>
      <c r="G5" s="107"/>
      <c r="H5" s="108"/>
      <c r="I5" s="108"/>
      <c r="J5" s="109"/>
      <c r="K5" s="109"/>
      <c r="L5" s="108"/>
    </row>
    <row r="6" spans="1:32" ht="8.5" customHeight="1" thickBot="1" x14ac:dyDescent="0.4">
      <c r="B6" s="230"/>
      <c r="C6" s="107"/>
      <c r="D6" s="107"/>
      <c r="E6" s="107"/>
      <c r="F6" s="107"/>
      <c r="G6" s="107"/>
      <c r="H6" s="108"/>
      <c r="I6" s="108"/>
      <c r="J6" s="109"/>
      <c r="K6" s="109"/>
      <c r="L6" s="108"/>
    </row>
    <row r="7" spans="1:32" ht="20.149999999999999" customHeight="1" thickTop="1" x14ac:dyDescent="0.35">
      <c r="B7" s="368" t="s">
        <v>97</v>
      </c>
      <c r="C7" s="370" t="s">
        <v>164</v>
      </c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1"/>
      <c r="T7" s="361" t="s">
        <v>129</v>
      </c>
      <c r="U7" s="361" t="s">
        <v>125</v>
      </c>
      <c r="V7" s="363" t="s">
        <v>127</v>
      </c>
      <c r="W7" s="365" t="s">
        <v>128</v>
      </c>
    </row>
    <row r="8" spans="1:32" ht="20.149999999999999" customHeight="1" thickBot="1" x14ac:dyDescent="0.4">
      <c r="B8" s="372"/>
      <c r="C8" s="128">
        <v>2002</v>
      </c>
      <c r="D8" s="128">
        <v>2003</v>
      </c>
      <c r="E8" s="128">
        <v>2004</v>
      </c>
      <c r="F8" s="128">
        <v>2005</v>
      </c>
      <c r="G8" s="128">
        <v>2006</v>
      </c>
      <c r="H8" s="128">
        <v>2007</v>
      </c>
      <c r="I8" s="128">
        <v>2008</v>
      </c>
      <c r="J8" s="128">
        <v>2009</v>
      </c>
      <c r="K8" s="128">
        <v>2010</v>
      </c>
      <c r="L8" s="128">
        <v>2011</v>
      </c>
      <c r="M8" s="128">
        <v>2012</v>
      </c>
      <c r="N8" s="128">
        <v>2013</v>
      </c>
      <c r="O8" s="129">
        <v>2014</v>
      </c>
      <c r="P8" s="128">
        <v>2015</v>
      </c>
      <c r="Q8" s="129">
        <v>2016</v>
      </c>
      <c r="R8" s="130" t="s">
        <v>99</v>
      </c>
      <c r="T8" s="362"/>
      <c r="U8" s="362"/>
      <c r="V8" s="364"/>
      <c r="W8" s="366"/>
    </row>
    <row r="9" spans="1:32" s="106" customFormat="1" ht="20.149999999999999" customHeight="1" thickTop="1" x14ac:dyDescent="0.35">
      <c r="B9" s="266" t="s">
        <v>59</v>
      </c>
      <c r="C9" s="220">
        <v>8202</v>
      </c>
      <c r="D9" s="206">
        <v>18329</v>
      </c>
      <c r="E9" s="206">
        <v>36653</v>
      </c>
      <c r="F9" s="206">
        <v>56896</v>
      </c>
      <c r="G9" s="206">
        <v>58968</v>
      </c>
      <c r="H9" s="206">
        <v>68768</v>
      </c>
      <c r="I9" s="206">
        <v>69097</v>
      </c>
      <c r="J9" s="206">
        <v>62376</v>
      </c>
      <c r="K9" s="207">
        <v>65524</v>
      </c>
      <c r="L9" s="206">
        <v>65291</v>
      </c>
      <c r="M9" s="221">
        <v>68004.350000000006</v>
      </c>
      <c r="N9" s="222">
        <v>68310</v>
      </c>
      <c r="O9" s="206">
        <v>73359</v>
      </c>
      <c r="P9" s="206">
        <v>96876</v>
      </c>
      <c r="Q9" s="206">
        <v>79256</v>
      </c>
      <c r="R9" s="206">
        <v>84936</v>
      </c>
      <c r="T9" s="278">
        <f>IFERROR(AVERAGE(K9:Q9),"")</f>
        <v>73802.907142857133</v>
      </c>
      <c r="U9" s="278">
        <f>IFERROR(AVERAGE(N9:R9),"")</f>
        <v>80547.399999999994</v>
      </c>
      <c r="V9" s="82">
        <f>IFERROR((R9/N9)^(1/5)-1,"")</f>
        <v>4.4531409192029692E-2</v>
      </c>
      <c r="W9" s="82">
        <f>IFERROR((R9-N9)/N9,"")</f>
        <v>0.24339042599912164</v>
      </c>
      <c r="Y9" s="105"/>
      <c r="Z9" s="105"/>
      <c r="AA9" s="105"/>
      <c r="AB9" s="105"/>
      <c r="AC9" s="105"/>
      <c r="AD9" s="105"/>
      <c r="AE9" s="105"/>
      <c r="AF9" s="105"/>
    </row>
    <row r="10" spans="1:32" s="106" customFormat="1" ht="20.149999999999999" customHeight="1" x14ac:dyDescent="0.35">
      <c r="B10" s="267" t="s">
        <v>61</v>
      </c>
      <c r="C10" s="223">
        <v>3091</v>
      </c>
      <c r="D10" s="215">
        <v>3507</v>
      </c>
      <c r="E10" s="215">
        <v>5495</v>
      </c>
      <c r="F10" s="215">
        <v>5487</v>
      </c>
      <c r="G10" s="215">
        <v>5578</v>
      </c>
      <c r="H10" s="215">
        <v>8369</v>
      </c>
      <c r="I10" s="215">
        <v>9499</v>
      </c>
      <c r="J10" s="215">
        <v>4165</v>
      </c>
      <c r="K10" s="216">
        <v>4381</v>
      </c>
      <c r="L10" s="215">
        <v>3304</v>
      </c>
      <c r="M10" s="224">
        <v>2636</v>
      </c>
      <c r="N10" s="225">
        <v>2009</v>
      </c>
      <c r="O10" s="215">
        <v>1721</v>
      </c>
      <c r="P10" s="215">
        <v>829</v>
      </c>
      <c r="Q10" s="226">
        <v>639</v>
      </c>
      <c r="R10" s="215">
        <v>1155</v>
      </c>
      <c r="T10" s="278">
        <f t="shared" ref="T10:T15" si="0">IFERROR(AVERAGE(K10:Q10),"")</f>
        <v>2217</v>
      </c>
      <c r="U10" s="278">
        <f t="shared" ref="U10:U15" si="1">IFERROR(AVERAGE(N10:R10),"")</f>
        <v>1270.5999999999999</v>
      </c>
      <c r="V10" s="82">
        <f t="shared" ref="V10:V15" si="2">IFERROR((R10/N10)^(1/5)-1,"")</f>
        <v>-0.1047993074617205</v>
      </c>
      <c r="W10" s="82">
        <f t="shared" ref="W10:W15" si="3">IFERROR((R10-N10)/N10,"")</f>
        <v>-0.42508710801393729</v>
      </c>
      <c r="Y10" s="105"/>
      <c r="Z10" s="105"/>
      <c r="AA10" s="105"/>
      <c r="AB10" s="105"/>
      <c r="AC10" s="105"/>
      <c r="AD10" s="105"/>
      <c r="AE10" s="105"/>
      <c r="AF10" s="105"/>
    </row>
    <row r="11" spans="1:32" s="106" customFormat="1" ht="20.149999999999999" customHeight="1" x14ac:dyDescent="0.35">
      <c r="B11" s="267" t="s">
        <v>65</v>
      </c>
      <c r="C11" s="223">
        <v>1440</v>
      </c>
      <c r="D11" s="215">
        <v>2341</v>
      </c>
      <c r="E11" s="215">
        <v>3551</v>
      </c>
      <c r="F11" s="215">
        <v>5219</v>
      </c>
      <c r="G11" s="215">
        <v>6301</v>
      </c>
      <c r="H11" s="215">
        <v>5801</v>
      </c>
      <c r="I11" s="215">
        <v>6525</v>
      </c>
      <c r="J11" s="215">
        <v>5894</v>
      </c>
      <c r="K11" s="216">
        <v>6838</v>
      </c>
      <c r="L11" s="215">
        <v>7952</v>
      </c>
      <c r="M11" s="224">
        <v>8765</v>
      </c>
      <c r="N11" s="225">
        <v>6512</v>
      </c>
      <c r="O11" s="215">
        <v>6554</v>
      </c>
      <c r="P11" s="215">
        <v>6467</v>
      </c>
      <c r="Q11" s="215">
        <v>5426</v>
      </c>
      <c r="R11" s="215">
        <v>6434</v>
      </c>
      <c r="T11" s="278">
        <f t="shared" si="0"/>
        <v>6930.5714285714284</v>
      </c>
      <c r="U11" s="278">
        <f t="shared" si="1"/>
        <v>6278.6</v>
      </c>
      <c r="V11" s="82">
        <f t="shared" si="2"/>
        <v>-2.4071381619675813E-3</v>
      </c>
      <c r="W11" s="82">
        <f t="shared" si="3"/>
        <v>-1.1977886977886978E-2</v>
      </c>
      <c r="Y11" s="105"/>
      <c r="Z11" s="105"/>
      <c r="AA11" s="105"/>
      <c r="AB11" s="105"/>
      <c r="AC11" s="105"/>
      <c r="AD11" s="105"/>
      <c r="AE11" s="105"/>
      <c r="AF11" s="105"/>
    </row>
    <row r="12" spans="1:32" s="106" customFormat="1" ht="20.149999999999999" customHeight="1" x14ac:dyDescent="0.35">
      <c r="B12" s="267" t="s">
        <v>63</v>
      </c>
      <c r="C12" s="223">
        <v>38072</v>
      </c>
      <c r="D12" s="215">
        <v>63026</v>
      </c>
      <c r="E12" s="215">
        <v>94119</v>
      </c>
      <c r="F12" s="215">
        <v>114085</v>
      </c>
      <c r="G12" s="215">
        <v>115068</v>
      </c>
      <c r="H12" s="215">
        <v>111021</v>
      </c>
      <c r="I12" s="215">
        <v>106682.45</v>
      </c>
      <c r="J12" s="215">
        <v>79903</v>
      </c>
      <c r="K12" s="216">
        <v>96874</v>
      </c>
      <c r="L12" s="215">
        <v>93523</v>
      </c>
      <c r="M12" s="227">
        <v>90665</v>
      </c>
      <c r="N12" s="225">
        <v>88405</v>
      </c>
      <c r="O12" s="215">
        <v>91085</v>
      </c>
      <c r="P12" s="215">
        <v>108337</v>
      </c>
      <c r="Q12" s="215">
        <v>84751</v>
      </c>
      <c r="R12" s="215">
        <v>99281</v>
      </c>
      <c r="T12" s="278">
        <f t="shared" si="0"/>
        <v>93377.142857142855</v>
      </c>
      <c r="U12" s="278">
        <f t="shared" si="1"/>
        <v>94371.8</v>
      </c>
      <c r="V12" s="82">
        <f t="shared" si="2"/>
        <v>2.3476470750916301E-2</v>
      </c>
      <c r="W12" s="82">
        <f t="shared" si="3"/>
        <v>0.12302471579661783</v>
      </c>
      <c r="Y12" s="105"/>
      <c r="Z12" s="105"/>
      <c r="AA12" s="105"/>
      <c r="AB12" s="105"/>
      <c r="AC12" s="105"/>
      <c r="AD12" s="105"/>
      <c r="AE12" s="105"/>
      <c r="AF12" s="105"/>
    </row>
    <row r="13" spans="1:32" s="106" customFormat="1" ht="20.149999999999999" customHeight="1" x14ac:dyDescent="0.35">
      <c r="B13" s="318" t="s">
        <v>74</v>
      </c>
      <c r="C13" s="223">
        <v>107</v>
      </c>
      <c r="D13" s="215">
        <v>103</v>
      </c>
      <c r="E13" s="215">
        <v>145</v>
      </c>
      <c r="F13" s="215">
        <v>126</v>
      </c>
      <c r="G13" s="215">
        <v>155</v>
      </c>
      <c r="H13" s="215">
        <v>388</v>
      </c>
      <c r="I13" s="215">
        <v>278</v>
      </c>
      <c r="J13" s="215">
        <v>301</v>
      </c>
      <c r="K13" s="216">
        <v>274</v>
      </c>
      <c r="L13" s="215">
        <v>200</v>
      </c>
      <c r="M13" s="227">
        <v>192</v>
      </c>
      <c r="N13" s="225">
        <v>167</v>
      </c>
      <c r="O13" s="215">
        <v>154</v>
      </c>
      <c r="P13" s="215">
        <v>177</v>
      </c>
      <c r="Q13" s="215">
        <v>129</v>
      </c>
      <c r="R13" s="215">
        <v>109</v>
      </c>
      <c r="T13" s="278">
        <f t="shared" si="0"/>
        <v>184.71428571428572</v>
      </c>
      <c r="U13" s="278">
        <f t="shared" si="1"/>
        <v>147.19999999999999</v>
      </c>
      <c r="V13" s="82">
        <f t="shared" si="2"/>
        <v>-8.1790027256741893E-2</v>
      </c>
      <c r="W13" s="82">
        <f t="shared" si="3"/>
        <v>-0.3473053892215569</v>
      </c>
      <c r="Y13" s="105"/>
      <c r="Z13" s="105"/>
      <c r="AA13" s="105"/>
      <c r="AB13" s="105"/>
      <c r="AC13" s="105"/>
      <c r="AD13" s="105"/>
      <c r="AE13" s="105"/>
      <c r="AF13" s="105"/>
    </row>
    <row r="14" spans="1:32" s="106" customFormat="1" ht="20.149999999999999" customHeight="1" x14ac:dyDescent="0.35">
      <c r="B14" s="267" t="s">
        <v>67</v>
      </c>
      <c r="C14" s="223">
        <v>7024</v>
      </c>
      <c r="D14" s="215">
        <v>12164</v>
      </c>
      <c r="E14" s="215">
        <v>37573</v>
      </c>
      <c r="F14" s="215">
        <v>46438</v>
      </c>
      <c r="G14" s="215">
        <v>70584</v>
      </c>
      <c r="H14" s="215">
        <v>44557</v>
      </c>
      <c r="I14" s="215">
        <v>41998</v>
      </c>
      <c r="J14" s="215">
        <v>53440</v>
      </c>
      <c r="K14" s="216">
        <v>57002</v>
      </c>
      <c r="L14" s="215">
        <v>46071</v>
      </c>
      <c r="M14" s="224">
        <v>44611</v>
      </c>
      <c r="N14" s="225">
        <v>45208</v>
      </c>
      <c r="O14" s="215">
        <v>56910</v>
      </c>
      <c r="P14" s="215">
        <v>61062</v>
      </c>
      <c r="Q14" s="215">
        <v>40835</v>
      </c>
      <c r="R14" s="215">
        <v>46729</v>
      </c>
      <c r="T14" s="278">
        <f t="shared" si="0"/>
        <v>50242.714285714283</v>
      </c>
      <c r="U14" s="278">
        <f t="shared" si="1"/>
        <v>50148.800000000003</v>
      </c>
      <c r="V14" s="82">
        <f t="shared" si="2"/>
        <v>6.6401274645362385E-3</v>
      </c>
      <c r="W14" s="82">
        <f t="shared" si="3"/>
        <v>3.364448770129181E-2</v>
      </c>
      <c r="Y14" s="105"/>
      <c r="Z14" s="105"/>
      <c r="AA14" s="105"/>
      <c r="AB14" s="105"/>
      <c r="AC14" s="105"/>
      <c r="AD14" s="105"/>
      <c r="AE14" s="105"/>
      <c r="AF14" s="105"/>
    </row>
    <row r="15" spans="1:32" s="106" customFormat="1" ht="20.149999999999999" customHeight="1" x14ac:dyDescent="0.35">
      <c r="B15" s="319" t="s">
        <v>154</v>
      </c>
      <c r="C15" s="231">
        <v>130</v>
      </c>
      <c r="D15" s="232">
        <v>248</v>
      </c>
      <c r="E15" s="232">
        <v>738</v>
      </c>
      <c r="F15" s="232">
        <v>1439</v>
      </c>
      <c r="G15" s="232">
        <v>1499</v>
      </c>
      <c r="H15" s="232">
        <v>3608</v>
      </c>
      <c r="I15" s="232">
        <v>6122</v>
      </c>
      <c r="J15" s="232">
        <v>9494</v>
      </c>
      <c r="K15" s="233">
        <v>15927</v>
      </c>
      <c r="L15" s="232">
        <v>26397</v>
      </c>
      <c r="M15" s="234">
        <v>32409</v>
      </c>
      <c r="N15" s="235">
        <v>33916</v>
      </c>
      <c r="O15" s="232">
        <v>47043</v>
      </c>
      <c r="P15" s="232">
        <v>55001</v>
      </c>
      <c r="Q15" s="232">
        <v>59117</v>
      </c>
      <c r="R15" s="232">
        <v>55522</v>
      </c>
      <c r="T15" s="278">
        <f t="shared" si="0"/>
        <v>38544.285714285717</v>
      </c>
      <c r="U15" s="278">
        <f t="shared" si="1"/>
        <v>50119.8</v>
      </c>
      <c r="V15" s="82">
        <f t="shared" si="2"/>
        <v>0.1036010246616812</v>
      </c>
      <c r="W15" s="82">
        <f t="shared" si="3"/>
        <v>0.63704446279042337</v>
      </c>
      <c r="Y15" s="105"/>
      <c r="Z15" s="105"/>
      <c r="AA15" s="105"/>
      <c r="AB15" s="105"/>
      <c r="AC15" s="105"/>
      <c r="AD15" s="105"/>
      <c r="AE15" s="105"/>
      <c r="AF15" s="105"/>
    </row>
    <row r="16" spans="1:32" s="106" customFormat="1" ht="20.149999999999999" customHeight="1" thickBot="1" x14ac:dyDescent="0.4">
      <c r="B16" s="236" t="s">
        <v>122</v>
      </c>
      <c r="C16" s="237" t="s">
        <v>123</v>
      </c>
      <c r="D16" s="238" t="s">
        <v>123</v>
      </c>
      <c r="E16" s="238" t="s">
        <v>123</v>
      </c>
      <c r="F16" s="238" t="s">
        <v>123</v>
      </c>
      <c r="G16" s="238" t="s">
        <v>123</v>
      </c>
      <c r="H16" s="238" t="s">
        <v>123</v>
      </c>
      <c r="I16" s="239" t="s">
        <v>123</v>
      </c>
      <c r="J16" s="239" t="s">
        <v>123</v>
      </c>
      <c r="K16" s="240" t="s">
        <v>123</v>
      </c>
      <c r="L16" s="239" t="s">
        <v>123</v>
      </c>
      <c r="M16" s="239" t="s">
        <v>123</v>
      </c>
      <c r="N16" s="241" t="s">
        <v>123</v>
      </c>
      <c r="O16" s="239" t="s">
        <v>123</v>
      </c>
      <c r="P16" s="239" t="s">
        <v>123</v>
      </c>
      <c r="Q16" s="239" t="s">
        <v>123</v>
      </c>
      <c r="R16" s="239" t="s">
        <v>123</v>
      </c>
      <c r="T16" s="309" t="s">
        <v>123</v>
      </c>
      <c r="U16" s="309" t="s">
        <v>123</v>
      </c>
      <c r="V16" s="310" t="s">
        <v>123</v>
      </c>
      <c r="W16" s="310" t="s">
        <v>123</v>
      </c>
    </row>
    <row r="17" spans="1:33" s="106" customFormat="1" ht="20.149999999999999" customHeight="1" thickTop="1" x14ac:dyDescent="0.35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T17" s="277"/>
      <c r="U17" s="277"/>
    </row>
    <row r="18" spans="1:33" s="106" customFormat="1" ht="39" customHeight="1" x14ac:dyDescent="0.35">
      <c r="B18" s="269" t="s">
        <v>160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5"/>
      <c r="R18" s="105"/>
      <c r="T18" s="277"/>
      <c r="U18" s="277"/>
    </row>
    <row r="19" spans="1:33" s="106" customFormat="1" ht="8.5" customHeight="1" thickBot="1" x14ac:dyDescent="0.4">
      <c r="B19" s="107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T19" s="277"/>
      <c r="U19" s="277"/>
    </row>
    <row r="20" spans="1:33" s="106" customFormat="1" ht="20.149999999999999" customHeight="1" thickTop="1" x14ac:dyDescent="0.35">
      <c r="B20" s="368" t="s">
        <v>97</v>
      </c>
      <c r="C20" s="373" t="s">
        <v>162</v>
      </c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4"/>
      <c r="T20" s="361" t="s">
        <v>129</v>
      </c>
      <c r="U20" s="361" t="s">
        <v>125</v>
      </c>
      <c r="V20" s="363" t="s">
        <v>127</v>
      </c>
      <c r="W20" s="365" t="s">
        <v>128</v>
      </c>
    </row>
    <row r="21" spans="1:33" s="106" customFormat="1" ht="20.149999999999999" customHeight="1" thickBot="1" x14ac:dyDescent="0.4">
      <c r="B21" s="372"/>
      <c r="C21" s="128">
        <v>2002</v>
      </c>
      <c r="D21" s="128">
        <v>2003</v>
      </c>
      <c r="E21" s="128">
        <v>2004</v>
      </c>
      <c r="F21" s="128">
        <v>2005</v>
      </c>
      <c r="G21" s="128">
        <v>2006</v>
      </c>
      <c r="H21" s="128">
        <v>2007</v>
      </c>
      <c r="I21" s="128">
        <v>2008</v>
      </c>
      <c r="J21" s="128">
        <v>2009</v>
      </c>
      <c r="K21" s="131">
        <v>2010</v>
      </c>
      <c r="L21" s="128">
        <v>2011</v>
      </c>
      <c r="M21" s="128">
        <v>2012</v>
      </c>
      <c r="N21" s="131">
        <v>2013</v>
      </c>
      <c r="O21" s="132">
        <v>2014</v>
      </c>
      <c r="P21" s="132">
        <v>2015</v>
      </c>
      <c r="Q21" s="131">
        <v>2016</v>
      </c>
      <c r="R21" s="133" t="s">
        <v>99</v>
      </c>
      <c r="T21" s="362"/>
      <c r="U21" s="362"/>
      <c r="V21" s="364"/>
      <c r="W21" s="366"/>
    </row>
    <row r="22" spans="1:33" s="106" customFormat="1" ht="20.149999999999999" customHeight="1" thickTop="1" x14ac:dyDescent="0.35">
      <c r="B22" s="266" t="s">
        <v>59</v>
      </c>
      <c r="C22" s="201" t="s">
        <v>104</v>
      </c>
      <c r="D22" s="202" t="s">
        <v>104</v>
      </c>
      <c r="E22" s="228">
        <v>242</v>
      </c>
      <c r="F22" s="228">
        <v>348</v>
      </c>
      <c r="G22" s="228">
        <v>366</v>
      </c>
      <c r="H22" s="228">
        <v>494</v>
      </c>
      <c r="I22" s="228">
        <v>476</v>
      </c>
      <c r="J22" s="228">
        <v>390</v>
      </c>
      <c r="K22" s="207">
        <v>513</v>
      </c>
      <c r="L22" s="228">
        <v>537</v>
      </c>
      <c r="M22" s="203">
        <v>539</v>
      </c>
      <c r="N22" s="209">
        <v>536</v>
      </c>
      <c r="O22" s="205">
        <v>579</v>
      </c>
      <c r="P22" s="205">
        <v>794</v>
      </c>
      <c r="Q22" s="205">
        <v>776</v>
      </c>
      <c r="R22" s="206">
        <v>773</v>
      </c>
      <c r="T22" s="278">
        <f>IFERROR(AVERAGE(K22:Q22),"")</f>
        <v>610.57142857142856</v>
      </c>
      <c r="U22" s="278">
        <f>IFERROR(AVERAGE(N22:R22),"")</f>
        <v>691.6</v>
      </c>
      <c r="V22" s="82">
        <f>IFERROR((R22/N22)^(1/5)-1,"")</f>
        <v>7.59768832100991E-2</v>
      </c>
      <c r="W22" s="82">
        <f>IFERROR((R22-N22)/N22,"")</f>
        <v>0.44216417910447764</v>
      </c>
    </row>
    <row r="23" spans="1:33" s="106" customFormat="1" ht="20.149999999999999" customHeight="1" x14ac:dyDescent="0.35">
      <c r="B23" s="267" t="s">
        <v>61</v>
      </c>
      <c r="C23" s="210" t="s">
        <v>104</v>
      </c>
      <c r="D23" s="211" t="s">
        <v>104</v>
      </c>
      <c r="E23" s="229">
        <v>28</v>
      </c>
      <c r="F23" s="229">
        <v>37</v>
      </c>
      <c r="G23" s="229">
        <v>45</v>
      </c>
      <c r="H23" s="229">
        <v>56</v>
      </c>
      <c r="I23" s="229">
        <v>53</v>
      </c>
      <c r="J23" s="229">
        <v>29</v>
      </c>
      <c r="K23" s="216">
        <v>44</v>
      </c>
      <c r="L23" s="229">
        <v>42</v>
      </c>
      <c r="M23" s="212">
        <v>39</v>
      </c>
      <c r="N23" s="219">
        <v>41</v>
      </c>
      <c r="O23" s="214">
        <v>41</v>
      </c>
      <c r="P23" s="214">
        <v>26</v>
      </c>
      <c r="Q23" s="214">
        <v>25</v>
      </c>
      <c r="R23" s="215">
        <v>19</v>
      </c>
      <c r="T23" s="278">
        <f t="shared" ref="T23:T29" si="4">IFERROR(AVERAGE(K23:Q23),"")</f>
        <v>36.857142857142854</v>
      </c>
      <c r="U23" s="278">
        <f t="shared" ref="U23:U29" si="5">IFERROR(AVERAGE(N23:R23),"")</f>
        <v>30.4</v>
      </c>
      <c r="V23" s="82">
        <f t="shared" ref="V23:V29" si="6">IFERROR((R23/N23)^(1/5)-1,"")</f>
        <v>-0.14257933014267077</v>
      </c>
      <c r="W23" s="82">
        <f t="shared" ref="W23:W29" si="7">IFERROR((R23-N23)/N23,"")</f>
        <v>-0.53658536585365857</v>
      </c>
    </row>
    <row r="24" spans="1:33" s="106" customFormat="1" ht="20.149999999999999" customHeight="1" x14ac:dyDescent="0.35">
      <c r="B24" s="267" t="s">
        <v>65</v>
      </c>
      <c r="C24" s="210" t="s">
        <v>104</v>
      </c>
      <c r="D24" s="211" t="s">
        <v>104</v>
      </c>
      <c r="E24" s="229">
        <v>43</v>
      </c>
      <c r="F24" s="229">
        <v>61</v>
      </c>
      <c r="G24" s="229">
        <v>66</v>
      </c>
      <c r="H24" s="229">
        <v>75</v>
      </c>
      <c r="I24" s="229">
        <v>85</v>
      </c>
      <c r="J24" s="229">
        <v>69</v>
      </c>
      <c r="K24" s="216">
        <v>89</v>
      </c>
      <c r="L24" s="229">
        <v>90</v>
      </c>
      <c r="M24" s="218">
        <v>90</v>
      </c>
      <c r="N24" s="219">
        <v>83</v>
      </c>
      <c r="O24" s="214">
        <v>77</v>
      </c>
      <c r="P24" s="214">
        <v>86</v>
      </c>
      <c r="Q24" s="214">
        <v>87</v>
      </c>
      <c r="R24" s="215">
        <v>82</v>
      </c>
      <c r="T24" s="278">
        <f t="shared" si="4"/>
        <v>86</v>
      </c>
      <c r="U24" s="278">
        <f t="shared" si="5"/>
        <v>83</v>
      </c>
      <c r="V24" s="82">
        <f t="shared" si="6"/>
        <v>-2.4213359320204297E-3</v>
      </c>
      <c r="W24" s="82">
        <f t="shared" si="7"/>
        <v>-1.2048192771084338E-2</v>
      </c>
    </row>
    <row r="25" spans="1:33" s="106" customFormat="1" ht="20.149999999999999" customHeight="1" x14ac:dyDescent="0.35">
      <c r="B25" s="267" t="s">
        <v>63</v>
      </c>
      <c r="C25" s="210" t="s">
        <v>104</v>
      </c>
      <c r="D25" s="211" t="s">
        <v>104</v>
      </c>
      <c r="E25" s="229">
        <v>225</v>
      </c>
      <c r="F25" s="229">
        <v>286</v>
      </c>
      <c r="G25" s="229">
        <v>287</v>
      </c>
      <c r="H25" s="229">
        <v>341</v>
      </c>
      <c r="I25" s="229">
        <v>338</v>
      </c>
      <c r="J25" s="229">
        <v>271</v>
      </c>
      <c r="K25" s="216">
        <v>368</v>
      </c>
      <c r="L25" s="229">
        <v>354</v>
      </c>
      <c r="M25" s="218">
        <v>354</v>
      </c>
      <c r="N25" s="219">
        <v>334</v>
      </c>
      <c r="O25" s="214">
        <v>349</v>
      </c>
      <c r="P25" s="214">
        <v>388</v>
      </c>
      <c r="Q25" s="229">
        <v>368</v>
      </c>
      <c r="R25" s="215">
        <v>374</v>
      </c>
      <c r="T25" s="278">
        <f t="shared" si="4"/>
        <v>359.28571428571428</v>
      </c>
      <c r="U25" s="278">
        <f t="shared" si="5"/>
        <v>362.6</v>
      </c>
      <c r="V25" s="82">
        <f t="shared" si="6"/>
        <v>2.2880800763237508E-2</v>
      </c>
      <c r="W25" s="82">
        <f t="shared" si="7"/>
        <v>0.11976047904191617</v>
      </c>
    </row>
    <row r="26" spans="1:33" s="106" customFormat="1" ht="20.149999999999999" customHeight="1" x14ac:dyDescent="0.35">
      <c r="B26" s="267" t="s">
        <v>74</v>
      </c>
      <c r="C26" s="210" t="s">
        <v>104</v>
      </c>
      <c r="D26" s="211" t="s">
        <v>104</v>
      </c>
      <c r="E26" s="229">
        <v>30</v>
      </c>
      <c r="F26" s="229">
        <v>27</v>
      </c>
      <c r="G26" s="229">
        <v>30</v>
      </c>
      <c r="H26" s="229">
        <v>72</v>
      </c>
      <c r="I26" s="229">
        <v>72</v>
      </c>
      <c r="J26" s="229">
        <v>40</v>
      </c>
      <c r="K26" s="216">
        <v>49</v>
      </c>
      <c r="L26" s="229">
        <v>39</v>
      </c>
      <c r="M26" s="218">
        <v>35</v>
      </c>
      <c r="N26" s="219">
        <v>27</v>
      </c>
      <c r="O26" s="214">
        <v>25</v>
      </c>
      <c r="P26" s="214">
        <v>23</v>
      </c>
      <c r="Q26" s="214">
        <v>20</v>
      </c>
      <c r="R26" s="215">
        <v>17</v>
      </c>
      <c r="T26" s="278">
        <f t="shared" si="4"/>
        <v>31.142857142857142</v>
      </c>
      <c r="U26" s="278">
        <f t="shared" si="5"/>
        <v>22.4</v>
      </c>
      <c r="V26" s="82">
        <f t="shared" si="6"/>
        <v>-8.8373310494654467E-2</v>
      </c>
      <c r="W26" s="82">
        <f t="shared" si="7"/>
        <v>-0.37037037037037035</v>
      </c>
    </row>
    <row r="27" spans="1:33" s="106" customFormat="1" ht="20.149999999999999" customHeight="1" x14ac:dyDescent="0.35">
      <c r="B27" s="267" t="s">
        <v>67</v>
      </c>
      <c r="C27" s="210" t="s">
        <v>104</v>
      </c>
      <c r="D27" s="211" t="s">
        <v>104</v>
      </c>
      <c r="E27" s="229">
        <v>35</v>
      </c>
      <c r="F27" s="229">
        <v>36</v>
      </c>
      <c r="G27" s="229">
        <v>36</v>
      </c>
      <c r="H27" s="229">
        <v>33</v>
      </c>
      <c r="I27" s="229">
        <v>28</v>
      </c>
      <c r="J27" s="229">
        <v>25</v>
      </c>
      <c r="K27" s="216">
        <v>42</v>
      </c>
      <c r="L27" s="229">
        <v>43</v>
      </c>
      <c r="M27" s="218">
        <v>39</v>
      </c>
      <c r="N27" s="219">
        <v>35</v>
      </c>
      <c r="O27" s="214">
        <v>41</v>
      </c>
      <c r="P27" s="214">
        <v>46</v>
      </c>
      <c r="Q27" s="214">
        <v>55</v>
      </c>
      <c r="R27" s="215">
        <v>61</v>
      </c>
      <c r="T27" s="278">
        <f t="shared" si="4"/>
        <v>43</v>
      </c>
      <c r="U27" s="278">
        <f t="shared" si="5"/>
        <v>47.6</v>
      </c>
      <c r="V27" s="82">
        <f t="shared" si="6"/>
        <v>0.11751241888136343</v>
      </c>
      <c r="W27" s="82">
        <f t="shared" si="7"/>
        <v>0.74285714285714288</v>
      </c>
    </row>
    <row r="28" spans="1:33" s="106" customFormat="1" ht="20.149999999999999" customHeight="1" x14ac:dyDescent="0.35">
      <c r="B28" s="268" t="s">
        <v>154</v>
      </c>
      <c r="C28" s="242" t="s">
        <v>104</v>
      </c>
      <c r="D28" s="243" t="s">
        <v>104</v>
      </c>
      <c r="E28" s="244">
        <v>10</v>
      </c>
      <c r="F28" s="244">
        <v>19</v>
      </c>
      <c r="G28" s="244">
        <v>19</v>
      </c>
      <c r="H28" s="244">
        <v>40</v>
      </c>
      <c r="I28" s="244">
        <v>47</v>
      </c>
      <c r="J28" s="244">
        <v>62</v>
      </c>
      <c r="K28" s="233">
        <v>119</v>
      </c>
      <c r="L28" s="244">
        <v>139</v>
      </c>
      <c r="M28" s="245">
        <v>169</v>
      </c>
      <c r="N28" s="246">
        <v>167</v>
      </c>
      <c r="O28" s="247">
        <v>195</v>
      </c>
      <c r="P28" s="247">
        <v>209</v>
      </c>
      <c r="Q28" s="247">
        <v>222</v>
      </c>
      <c r="R28" s="232">
        <v>201</v>
      </c>
      <c r="T28" s="278">
        <f t="shared" si="4"/>
        <v>174.28571428571428</v>
      </c>
      <c r="U28" s="278">
        <f t="shared" si="5"/>
        <v>198.8</v>
      </c>
      <c r="V28" s="82">
        <f t="shared" si="6"/>
        <v>3.7757587202137621E-2</v>
      </c>
      <c r="W28" s="82">
        <f t="shared" si="7"/>
        <v>0.20359281437125748</v>
      </c>
    </row>
    <row r="29" spans="1:33" s="106" customFormat="1" ht="20.149999999999999" customHeight="1" thickBot="1" x14ac:dyDescent="0.4">
      <c r="B29" s="236" t="s">
        <v>115</v>
      </c>
      <c r="C29" s="248" t="s">
        <v>104</v>
      </c>
      <c r="D29" s="249" t="s">
        <v>104</v>
      </c>
      <c r="E29" s="250">
        <v>446</v>
      </c>
      <c r="F29" s="250">
        <v>603</v>
      </c>
      <c r="G29" s="250">
        <v>616</v>
      </c>
      <c r="H29" s="250">
        <v>786</v>
      </c>
      <c r="I29" s="250">
        <v>792</v>
      </c>
      <c r="J29" s="250">
        <v>662</v>
      </c>
      <c r="K29" s="251">
        <v>937</v>
      </c>
      <c r="L29" s="250">
        <v>964</v>
      </c>
      <c r="M29" s="250">
        <v>1003</v>
      </c>
      <c r="N29" s="252">
        <v>978</v>
      </c>
      <c r="O29" s="253">
        <v>1053</v>
      </c>
      <c r="P29" s="254">
        <v>1324</v>
      </c>
      <c r="Q29" s="254">
        <v>1311</v>
      </c>
      <c r="R29" s="254">
        <v>1300</v>
      </c>
      <c r="T29" s="279">
        <f t="shared" si="4"/>
        <v>1081.4285714285713</v>
      </c>
      <c r="U29" s="279">
        <f t="shared" si="5"/>
        <v>1193.2</v>
      </c>
      <c r="V29" s="126">
        <f t="shared" si="6"/>
        <v>5.8573211662698021E-2</v>
      </c>
      <c r="W29" s="126">
        <f t="shared" si="7"/>
        <v>0.32924335378323111</v>
      </c>
    </row>
    <row r="30" spans="1:33" ht="11.15" customHeight="1" thickTop="1" x14ac:dyDescent="0.35">
      <c r="C30" s="116"/>
      <c r="D30" s="116"/>
      <c r="E30" s="116"/>
      <c r="F30" s="116"/>
      <c r="G30" s="116"/>
      <c r="H30" s="116"/>
      <c r="N30" s="117"/>
      <c r="O30" s="118"/>
      <c r="P30" s="118"/>
      <c r="Q30" s="117"/>
      <c r="S30" s="105"/>
      <c r="T30" s="280"/>
      <c r="U30" s="280"/>
      <c r="V30" s="105"/>
      <c r="W30" s="105"/>
      <c r="X30" s="105"/>
    </row>
    <row r="31" spans="1:33" s="120" customFormat="1" ht="31.5" x14ac:dyDescent="0.3">
      <c r="A31" s="119"/>
      <c r="B31" s="134" t="s">
        <v>116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P31" s="119"/>
      <c r="Q31" s="119"/>
      <c r="R31" s="119"/>
      <c r="S31" s="119"/>
      <c r="T31" s="277"/>
      <c r="U31" s="277"/>
      <c r="V31" s="119"/>
    </row>
    <row r="32" spans="1:33" s="120" customFormat="1" ht="3.65" customHeight="1" x14ac:dyDescent="0.3">
      <c r="A32" s="119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T32" s="280"/>
      <c r="U32" s="280"/>
      <c r="Z32" s="119"/>
      <c r="AA32" s="119"/>
      <c r="AB32" s="119"/>
      <c r="AC32" s="119"/>
      <c r="AD32" s="119"/>
      <c r="AE32" s="119"/>
      <c r="AF32" s="119"/>
      <c r="AG32" s="119"/>
    </row>
    <row r="33" spans="1:33" s="120" customFormat="1" ht="11.15" customHeight="1" x14ac:dyDescent="0.3">
      <c r="A33" s="119"/>
      <c r="B33" s="367" t="s">
        <v>151</v>
      </c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T33" s="280"/>
      <c r="U33" s="280"/>
      <c r="Z33" s="119"/>
      <c r="AA33" s="119"/>
      <c r="AB33" s="119"/>
      <c r="AC33" s="119"/>
      <c r="AD33" s="119"/>
      <c r="AE33" s="119"/>
      <c r="AF33" s="119"/>
      <c r="AG33" s="119"/>
    </row>
    <row r="34" spans="1:33" s="120" customFormat="1" ht="3.65" customHeight="1" x14ac:dyDescent="0.3">
      <c r="A34" s="119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T34" s="280"/>
      <c r="U34" s="280"/>
      <c r="Z34" s="119"/>
      <c r="AA34" s="119"/>
      <c r="AB34" s="119"/>
      <c r="AC34" s="119"/>
      <c r="AD34" s="119"/>
      <c r="AE34" s="119"/>
      <c r="AF34" s="119"/>
      <c r="AG34" s="119"/>
    </row>
    <row r="35" spans="1:33" s="120" customFormat="1" ht="21" x14ac:dyDescent="0.3">
      <c r="A35" s="119"/>
      <c r="B35" s="137" t="s">
        <v>119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T35" s="280"/>
      <c r="U35" s="280"/>
      <c r="Z35" s="119"/>
      <c r="AA35" s="119"/>
      <c r="AB35" s="119"/>
      <c r="AC35" s="119"/>
      <c r="AD35" s="119"/>
      <c r="AE35" s="119"/>
      <c r="AF35" s="119"/>
      <c r="AG35" s="119"/>
    </row>
    <row r="36" spans="1:33" s="120" customFormat="1" ht="3.65" customHeight="1" x14ac:dyDescent="0.3">
      <c r="A36" s="119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T36" s="280"/>
      <c r="U36" s="280"/>
      <c r="Z36" s="119"/>
      <c r="AA36" s="119"/>
      <c r="AB36" s="119"/>
      <c r="AC36" s="119"/>
      <c r="AD36" s="119"/>
      <c r="AE36" s="119"/>
      <c r="AF36" s="119"/>
      <c r="AG36" s="119"/>
    </row>
    <row r="37" spans="1:33" s="120" customFormat="1" ht="21" x14ac:dyDescent="0.3">
      <c r="A37" s="119"/>
      <c r="B37" s="139" t="s">
        <v>120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T37" s="280"/>
      <c r="U37" s="280"/>
      <c r="Z37" s="119"/>
      <c r="AA37" s="119"/>
      <c r="AB37" s="119"/>
      <c r="AC37" s="119"/>
      <c r="AD37" s="119"/>
      <c r="AE37" s="119"/>
      <c r="AF37" s="119"/>
      <c r="AG37" s="119"/>
    </row>
    <row r="38" spans="1:33" s="120" customFormat="1" ht="3.65" customHeight="1" x14ac:dyDescent="0.3">
      <c r="A38" s="119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T38" s="280"/>
      <c r="U38" s="280"/>
      <c r="Z38" s="119"/>
      <c r="AA38" s="119"/>
      <c r="AB38" s="119"/>
      <c r="AC38" s="119"/>
      <c r="AD38" s="119"/>
      <c r="AE38" s="119"/>
      <c r="AF38" s="119"/>
      <c r="AG38" s="119"/>
    </row>
    <row r="39" spans="1:33" s="120" customFormat="1" ht="12" customHeight="1" x14ac:dyDescent="0.3">
      <c r="A39" s="119"/>
      <c r="B39" s="140" t="s">
        <v>121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T39" s="280"/>
      <c r="U39" s="280"/>
      <c r="Z39" s="119"/>
      <c r="AA39" s="119"/>
      <c r="AB39" s="119"/>
      <c r="AC39" s="119"/>
      <c r="AD39" s="119"/>
      <c r="AE39" s="119"/>
      <c r="AF39" s="119"/>
      <c r="AG39" s="119"/>
    </row>
    <row r="40" spans="1:33" s="120" customFormat="1" ht="3.65" customHeight="1" x14ac:dyDescent="0.3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T40" s="280"/>
      <c r="U40" s="280"/>
      <c r="Z40" s="119"/>
      <c r="AA40" s="119"/>
      <c r="AB40" s="119"/>
      <c r="AC40" s="119"/>
      <c r="AD40" s="119"/>
      <c r="AE40" s="119"/>
      <c r="AF40" s="119"/>
      <c r="AG40" s="119"/>
    </row>
    <row r="41" spans="1:33" s="120" customFormat="1" ht="11.15" customHeight="1" x14ac:dyDescent="0.3">
      <c r="A41" s="119"/>
      <c r="B41" s="138" t="s">
        <v>126</v>
      </c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T41" s="280"/>
      <c r="U41" s="280"/>
      <c r="Z41" s="119"/>
      <c r="AA41" s="119"/>
      <c r="AB41" s="119"/>
      <c r="AC41" s="119"/>
      <c r="AD41" s="119"/>
      <c r="AE41" s="119"/>
      <c r="AF41" s="119"/>
      <c r="AG41" s="119"/>
    </row>
    <row r="42" spans="1:33" x14ac:dyDescent="0.35">
      <c r="N42" s="117"/>
      <c r="O42" s="124"/>
      <c r="P42" s="124"/>
      <c r="Q42" s="125"/>
      <c r="S42" s="105"/>
      <c r="T42" s="280"/>
      <c r="U42" s="280"/>
      <c r="V42" s="105"/>
      <c r="W42" s="105"/>
      <c r="X42" s="105"/>
    </row>
    <row r="43" spans="1:33" x14ac:dyDescent="0.35">
      <c r="N43" s="117"/>
      <c r="O43" s="124"/>
      <c r="P43" s="124"/>
      <c r="Q43" s="122"/>
      <c r="S43" s="105"/>
      <c r="T43" s="280"/>
      <c r="U43" s="280"/>
      <c r="V43" s="105"/>
      <c r="W43" s="105"/>
      <c r="X43" s="105"/>
    </row>
    <row r="44" spans="1:33" x14ac:dyDescent="0.35">
      <c r="N44" s="117"/>
      <c r="O44" s="122"/>
      <c r="P44" s="122"/>
      <c r="Q44" s="122"/>
      <c r="S44" s="105"/>
      <c r="T44" s="280"/>
      <c r="U44" s="280"/>
      <c r="V44" s="105"/>
      <c r="W44" s="105"/>
      <c r="X44" s="105"/>
    </row>
    <row r="45" spans="1:33" x14ac:dyDescent="0.35">
      <c r="N45" s="117"/>
      <c r="O45" s="123"/>
      <c r="P45" s="123"/>
      <c r="Q45" s="122"/>
      <c r="S45" s="105"/>
      <c r="T45" s="280"/>
      <c r="U45" s="280"/>
      <c r="V45" s="105"/>
      <c r="W45" s="105"/>
      <c r="X45" s="105"/>
    </row>
  </sheetData>
  <mergeCells count="13">
    <mergeCell ref="B33:L33"/>
    <mergeCell ref="T7:T8"/>
    <mergeCell ref="T20:T21"/>
    <mergeCell ref="U7:U8"/>
    <mergeCell ref="B7:B8"/>
    <mergeCell ref="C7:R7"/>
    <mergeCell ref="B20:B21"/>
    <mergeCell ref="C20:R20"/>
    <mergeCell ref="V7:V8"/>
    <mergeCell ref="W7:W8"/>
    <mergeCell ref="U20:U21"/>
    <mergeCell ref="V20:V21"/>
    <mergeCell ref="W20:W21"/>
  </mergeCells>
  <conditionalFormatting sqref="V11:W14">
    <cfRule type="cellIs" dxfId="11" priority="11" operator="greaterThan">
      <formula>0</formula>
    </cfRule>
    <cfRule type="cellIs" dxfId="10" priority="12" operator="lessThan">
      <formula>0</formula>
    </cfRule>
  </conditionalFormatting>
  <conditionalFormatting sqref="V9:W10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V15:W16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V24:W27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V22:W23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V28:W29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" right="0.24" top="0.69" bottom="0.35" header="0.5" footer="0.24"/>
  <pageSetup paperSize="9" orientation="landscape" horizontalDpi="1200" verticalDpi="1200" r:id="rId1"/>
  <headerFooter alignWithMargins="0"/>
  <ignoredErrors>
    <ignoredError sqref="U22:U29 U9:U15 T22:T29 T9:T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4</vt:i4>
      </vt:variant>
    </vt:vector>
  </HeadingPairs>
  <TitlesOfParts>
    <vt:vector size="10" baseType="lpstr">
      <vt:lpstr>INDICE</vt:lpstr>
      <vt:lpstr>PORTUGAL Operadores MPB</vt:lpstr>
      <vt:lpstr>PORTUGAL Culturas MPB</vt:lpstr>
      <vt:lpstr>PORTUGAL Efetivo Pecuário MPB</vt:lpstr>
      <vt:lpstr>CONTINENTE Produção Vegetal</vt:lpstr>
      <vt:lpstr>CONTINENTE Produção Pecuária</vt:lpstr>
      <vt:lpstr>'CONTINENTE Produção Pecuária'!Área_de_Impressão</vt:lpstr>
      <vt:lpstr>'CONTINENTE Produção Vegetal'!Área_de_Impressão</vt:lpstr>
      <vt:lpstr>INDICE!Área_de_Impressão</vt:lpstr>
      <vt:lpstr>INDICE!Títulos_de_Impressão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Ana Sofia Sampaio</cp:lastModifiedBy>
  <dcterms:created xsi:type="dcterms:W3CDTF">2020-03-23T10:35:58Z</dcterms:created>
  <dcterms:modified xsi:type="dcterms:W3CDTF">2023-12-06T18:00:43Z</dcterms:modified>
</cp:coreProperties>
</file>