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drawings/drawing6.xml" ContentType="application/vnd.openxmlformats-officedocument.drawing+xml"/>
  <Override PartName="/xl/charts/chart2.xml" ContentType="application/vnd.openxmlformats-officedocument.drawingml.chart+xml"/>
  <Override PartName="/xl/drawings/drawing7.xml" ContentType="application/vnd.openxmlformats-officedocument.drawing+xml"/>
  <Override PartName="/xl/charts/chart3.xml" ContentType="application/vnd.openxmlformats-officedocument.drawingml.chart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+xml"/>
  <Override PartName="/xl/charts/chart6.xml" ContentType="application/vnd.openxmlformats-officedocument.drawingml.chart+xml"/>
  <Override PartName="/xl/drawings/drawing11.xml" ContentType="application/vnd.openxmlformats-officedocument.drawing+xml"/>
  <Override PartName="/xl/charts/chart7.xml" ContentType="application/vnd.openxmlformats-officedocument.drawingml.chart+xml"/>
  <Override PartName="/xl/drawings/drawing12.xml" ContentType="application/vnd.openxmlformats-officedocument.drawing+xml"/>
  <Override PartName="/xl/charts/chart8.xml" ContentType="application/vnd.openxmlformats-officedocument.drawingml.chart+xml"/>
  <Override PartName="/xl/drawings/drawing13.xml" ContentType="application/vnd.openxmlformats-officedocument.drawing+xml"/>
  <Override PartName="/xl/charts/chart9.xml" ContentType="application/vnd.openxmlformats-officedocument.drawingml.chart+xml"/>
  <Override PartName="/xl/drawings/drawing14.xml" ContentType="application/vnd.openxmlformats-officedocument.drawing+xml"/>
  <Override PartName="/xl/charts/chart10.xml" ContentType="application/vnd.openxmlformats-officedocument.drawingml.chart+xml"/>
  <Override PartName="/xl/drawings/drawing15.xml" ContentType="application/vnd.openxmlformats-officedocument.drawing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DSCI\DAPC\Comunicação\Websites\WEBSITE GPP\EstruturaWebSiteGPP\Agricultura\Estatisticas_e_Analises\est agricolas\"/>
    </mc:Choice>
  </mc:AlternateContent>
  <bookViews>
    <workbookView xWindow="0" yWindow="0" windowWidth="19200" windowHeight="8430" tabRatio="866"/>
  </bookViews>
  <sheets>
    <sheet name="INDICE" sheetId="59" r:id="rId1"/>
    <sheet name="CAF" sheetId="51" r:id="rId2"/>
    <sheet name="Agricultura" sheetId="52" r:id="rId3"/>
    <sheet name="Silvicultura" sheetId="60" r:id="rId4"/>
    <sheet name="Imp_Exp_Hortofrutícolas" sheetId="43" r:id="rId5"/>
    <sheet name="Imp_Exp_Pecuária" sheetId="44" r:id="rId6"/>
    <sheet name="Imp_Exp_Carnes" sheetId="56" r:id="rId7"/>
    <sheet name="Imp_Exp_Vinho" sheetId="45" r:id="rId8"/>
    <sheet name="Imp_Exp_Azeite" sheetId="46" r:id="rId9"/>
    <sheet name="Imp_Exp_Cereais" sheetId="47" r:id="rId10"/>
    <sheet name="Imp_Exp_ProdutosFloresta" sheetId="58" r:id="rId11"/>
    <sheet name="Imp_Exp_Cortiça" sheetId="48" r:id="rId12"/>
    <sheet name="Imp_Exp_Madeira" sheetId="49" r:id="rId13"/>
    <sheet name="Imp_Exp_Pasta madeira" sheetId="50" r:id="rId14"/>
    <sheet name="Imp_Exp_Papel e cartão" sheetId="57" r:id="rId15"/>
  </sheets>
  <definedNames>
    <definedName name="_xlnm._FilterDatabase" localSheetId="8" hidden="1">Imp_Exp_Azeite!$A$43:$T$46</definedName>
    <definedName name="_xlnm._FilterDatabase" localSheetId="6" hidden="1">Imp_Exp_Carnes!$A$51:$T$54</definedName>
    <definedName name="_xlnm._FilterDatabase" localSheetId="9" hidden="1">Imp_Exp_Cereais!$A$55:$T$58</definedName>
    <definedName name="_xlnm._FilterDatabase" localSheetId="11" hidden="1">Imp_Exp_Cortiça!$A$47:$T$50</definedName>
    <definedName name="_xlnm._FilterDatabase" localSheetId="4" hidden="1">Imp_Exp_Hortofrutícolas!$A$47:$U$50</definedName>
    <definedName name="_xlnm._FilterDatabase" localSheetId="12" hidden="1">Imp_Exp_Madeira!$A$39:$T$42</definedName>
    <definedName name="_xlnm._FilterDatabase" localSheetId="14" hidden="1">'Imp_Exp_Papel e cartão'!$A$39:$T$42</definedName>
    <definedName name="_xlnm._FilterDatabase" localSheetId="13" hidden="1">'Imp_Exp_Pasta madeira'!$A$39:$T$42</definedName>
    <definedName name="_xlnm._FilterDatabase" localSheetId="5" hidden="1">Imp_Exp_Pecuária!$A$47:$T$50</definedName>
    <definedName name="_xlnm._FilterDatabase" localSheetId="10" hidden="1">Imp_Exp_ProdutosFloresta!$A$51:$T$54</definedName>
    <definedName name="_xlnm._FilterDatabase" localSheetId="7" hidden="1">Imp_Exp_Vinho!$A$39:$T$42</definedName>
    <definedName name="_xlnm._FilterDatabase" hidden="1">#N/A</definedName>
    <definedName name="_xlnm.Print_Area" localSheetId="8">Imp_Exp_Azeite!$A$1:$T$24</definedName>
    <definedName name="_xlnm.Print_Area" localSheetId="6">Imp_Exp_Carnes!$A$1:$T$32</definedName>
    <definedName name="_xlnm.Print_Area" localSheetId="9">Imp_Exp_Cereais!$A$1:$T$36</definedName>
    <definedName name="_xlnm.Print_Area" localSheetId="11">Imp_Exp_Cortiça!$A$1:$T$28</definedName>
    <definedName name="_xlnm.Print_Area" localSheetId="4">Imp_Exp_Hortofrutícolas!$A$1:$U$28</definedName>
    <definedName name="_xlnm.Print_Area" localSheetId="12">Imp_Exp_Madeira!$A$1:$T$20</definedName>
    <definedName name="_xlnm.Print_Area" localSheetId="14">'Imp_Exp_Papel e cartão'!$A$1:$T$20</definedName>
    <definedName name="_xlnm.Print_Area" localSheetId="13">'Imp_Exp_Pasta madeira'!$A$1:$T$20</definedName>
    <definedName name="_xlnm.Print_Area" localSheetId="5">Imp_Exp_Pecuária!$A$1:$T$28</definedName>
    <definedName name="_xlnm.Print_Area" localSheetId="10">Imp_Exp_ProdutosFloresta!$A$1:$T$32</definedName>
    <definedName name="_xlnm.Print_Area" localSheetId="7">Imp_Exp_Vinho!$A$1:$T$20</definedName>
    <definedName name="_xlnm.Print_Area" localSheetId="0">INDICE!$C$1:$E$52</definedName>
    <definedName name="dados" localSheetId="6">#REF!</definedName>
    <definedName name="dados" localSheetId="14">#REF!</definedName>
    <definedName name="dados" localSheetId="10">#REF!</definedName>
    <definedName name="dados" localSheetId="3">#REF!</definedName>
    <definedName name="dados">#REF!</definedName>
    <definedName name="HTML_CodePage" hidden="1">1252</definedName>
    <definedName name="HTML_Control" localSheetId="8" hidden="1">{"'ctcicom'!$A$1:$G$35","'ctcicom'!$K$19","'hitextracom'!$H$8:$I$8"}</definedName>
    <definedName name="HTML_Control" localSheetId="6" hidden="1">{"'ctcicom'!$A$1:$G$35","'ctcicom'!$K$19","'hitextracom'!$H$8:$I$8"}</definedName>
    <definedName name="HTML_Control" localSheetId="9" hidden="1">{"'ctcicom'!$A$1:$G$35","'ctcicom'!$K$19","'hitextracom'!$H$8:$I$8"}</definedName>
    <definedName name="HTML_Control" localSheetId="11" hidden="1">{"'ctcicom'!$A$1:$G$35","'ctcicom'!$K$19","'hitextracom'!$H$8:$I$8"}</definedName>
    <definedName name="HTML_Control" localSheetId="4" hidden="1">{"'ctcicom'!$A$1:$G$35","'ctcicom'!$K$19","'hitextracom'!$H$8:$I$8"}</definedName>
    <definedName name="HTML_Control" localSheetId="12" hidden="1">{"'ctcicom'!$A$1:$G$35","'ctcicom'!$K$19","'hitextracom'!$H$8:$I$8"}</definedName>
    <definedName name="HTML_Control" localSheetId="14" hidden="1">{"'ctcicom'!$A$1:$G$35","'ctcicom'!$K$19","'hitextracom'!$H$8:$I$8"}</definedName>
    <definedName name="HTML_Control" localSheetId="13" hidden="1">{"'ctcicom'!$A$1:$G$35","'ctcicom'!$K$19","'hitextracom'!$H$8:$I$8"}</definedName>
    <definedName name="HTML_Control" localSheetId="5" hidden="1">{"'ctcicom'!$A$1:$G$35","'ctcicom'!$K$19","'hitextracom'!$H$8:$I$8"}</definedName>
    <definedName name="HTML_Control" localSheetId="10" hidden="1">{"'ctcicom'!$A$1:$G$35","'ctcicom'!$K$19","'hitextracom'!$H$8:$I$8"}</definedName>
    <definedName name="HTML_Control" localSheetId="7" hidden="1">{"'ctcicom'!$A$1:$G$35","'ctcicom'!$K$19","'hitextracom'!$H$8:$I$8"}</definedName>
    <definedName name="HTML_Control" localSheetId="0" hidden="1">{"'ctcicom'!$A$1:$G$35","'ctcicom'!$K$19","'hitextracom'!$H$8:$I$8"}</definedName>
    <definedName name="HTML_Control" localSheetId="3" hidden="1">{"'ctcicom'!$A$1:$G$35","'ctcicom'!$K$19","'hitextracom'!$H$8:$I$8"}</definedName>
    <definedName name="HTML_Control" hidden="1">{"'ctcicom'!$A$1:$G$35","'ctcicom'!$K$19","'hitextracom'!$H$8:$I$8"}</definedName>
    <definedName name="HTML_Description" hidden="1">""</definedName>
    <definedName name="HTML_Email" hidden="1">""</definedName>
    <definedName name="HTML_Header" hidden="1">"ctcicom"</definedName>
    <definedName name="HTML_LastUpdate" hidden="1">"14/05/98"</definedName>
    <definedName name="HTML_LineAfter" hidden="1">FALSE</definedName>
    <definedName name="HTML_LineBefore" hidden="1">FALSE</definedName>
    <definedName name="HTML_Name" hidden="1">"gaspacl"</definedName>
    <definedName name="HTML_OBDlg2" hidden="1">TRUE</definedName>
    <definedName name="HTML_OBDlg4" hidden="1">TRUE</definedName>
    <definedName name="HTML_OS" hidden="1">0</definedName>
    <definedName name="HTML_PathFile" hidden="1">"d:\gas\My2HTML.htm"</definedName>
    <definedName name="HTML_Title" hidden="1">"Hong Kong"</definedName>
    <definedName name="HTML1_1" hidden="1">"'[SICN.XLS]1.2.1 SEC_SINTESE'!$A$1:$D$59"</definedName>
    <definedName name="HTML1_10" hidden="1">""</definedName>
    <definedName name="HTML1_11" hidden="1">1</definedName>
    <definedName name="HTML1_12" hidden="1">"C:\TRABALHO\FILIPE\x.htm"</definedName>
    <definedName name="HTML1_2" hidden="1">1</definedName>
    <definedName name="HTML1_3" hidden="1">"SICN"</definedName>
    <definedName name="HTML1_4" hidden="1">"1.2.1 SEC_SINTESE"</definedName>
    <definedName name="HTML1_5" hidden="1">""</definedName>
    <definedName name="HTML1_6" hidden="1">-4146</definedName>
    <definedName name="HTML1_7" hidden="1">-4146</definedName>
    <definedName name="HTML1_8" hidden="1">"15-10-1997"</definedName>
    <definedName name="HTML1_9" hidden="1">"INSTITUTO NACIONAL ESTATÍSTICA"</definedName>
    <definedName name="HTML2_1" hidden="1">"'[SICN.XLS]1. REALIZAÇÃO'!$A$1:$D$31"</definedName>
    <definedName name="HTML2_10" hidden="1">""</definedName>
    <definedName name="HTML2_11" hidden="1">1</definedName>
    <definedName name="HTML2_12" hidden="1">"C:\TRABALHO\FILIPE\xxxxxxxx.htm"</definedName>
    <definedName name="HTML2_2" hidden="1">1</definedName>
    <definedName name="HTML2_3" hidden="1">"SICN"</definedName>
    <definedName name="HTML2_4" hidden="1">"1. REALIZAÇÃO"</definedName>
    <definedName name="HTML2_5" hidden="1">""</definedName>
    <definedName name="HTML2_6" hidden="1">-4146</definedName>
    <definedName name="HTML2_7" hidden="1">-4146</definedName>
    <definedName name="HTML2_8" hidden="1">"15-10-1997"</definedName>
    <definedName name="HTML2_9" hidden="1">"INSTITUTO NACIONAL ESTATÍSTICA"</definedName>
    <definedName name="HTMLCount" hidden="1">2</definedName>
    <definedName name="index1" localSheetId="8" hidden="1">{"'ctcicom'!$A$1:$G$35","'ctcicom'!$K$19","'hitextracom'!$H$8:$I$8"}</definedName>
    <definedName name="index1" localSheetId="6" hidden="1">{"'ctcicom'!$A$1:$G$35","'ctcicom'!$K$19","'hitextracom'!$H$8:$I$8"}</definedName>
    <definedName name="index1" localSheetId="9" hidden="1">{"'ctcicom'!$A$1:$G$35","'ctcicom'!$K$19","'hitextracom'!$H$8:$I$8"}</definedName>
    <definedName name="index1" localSheetId="11" hidden="1">{"'ctcicom'!$A$1:$G$35","'ctcicom'!$K$19","'hitextracom'!$H$8:$I$8"}</definedName>
    <definedName name="index1" localSheetId="4" hidden="1">{"'ctcicom'!$A$1:$G$35","'ctcicom'!$K$19","'hitextracom'!$H$8:$I$8"}</definedName>
    <definedName name="index1" localSheetId="12" hidden="1">{"'ctcicom'!$A$1:$G$35","'ctcicom'!$K$19","'hitextracom'!$H$8:$I$8"}</definedName>
    <definedName name="index1" localSheetId="14" hidden="1">{"'ctcicom'!$A$1:$G$35","'ctcicom'!$K$19","'hitextracom'!$H$8:$I$8"}</definedName>
    <definedName name="index1" localSheetId="13" hidden="1">{"'ctcicom'!$A$1:$G$35","'ctcicom'!$K$19","'hitextracom'!$H$8:$I$8"}</definedName>
    <definedName name="index1" localSheetId="5" hidden="1">{"'ctcicom'!$A$1:$G$35","'ctcicom'!$K$19","'hitextracom'!$H$8:$I$8"}</definedName>
    <definedName name="index1" localSheetId="10" hidden="1">{"'ctcicom'!$A$1:$G$35","'ctcicom'!$K$19","'hitextracom'!$H$8:$I$8"}</definedName>
    <definedName name="index1" localSheetId="7" hidden="1">{"'ctcicom'!$A$1:$G$35","'ctcicom'!$K$19","'hitextracom'!$H$8:$I$8"}</definedName>
    <definedName name="index1" localSheetId="0" hidden="1">{"'ctcicom'!$A$1:$G$35","'ctcicom'!$K$19","'hitextracom'!$H$8:$I$8"}</definedName>
    <definedName name="index1" localSheetId="3" hidden="1">{"'ctcicom'!$A$1:$G$35","'ctcicom'!$K$19","'hitextracom'!$H$8:$I$8"}</definedName>
    <definedName name="index1" hidden="1">{"'ctcicom'!$A$1:$G$35","'ctcicom'!$K$19","'hitextracom'!$H$8:$I$8"}</definedName>
    <definedName name="Power_of_10" localSheetId="6">#REF!</definedName>
    <definedName name="Power_of_10" localSheetId="14">#REF!</definedName>
    <definedName name="Power_of_10" localSheetId="10">#REF!</definedName>
    <definedName name="Power_of_10" localSheetId="3">#REF!</definedName>
    <definedName name="Power_of_10">#REF!</definedName>
    <definedName name="_xlnm.Print_Titles" localSheetId="8">Imp_Exp_Azeite!$1:$1</definedName>
    <definedName name="_xlnm.Print_Titles" localSheetId="6">Imp_Exp_Carnes!$1:$1</definedName>
    <definedName name="_xlnm.Print_Titles" localSheetId="9">Imp_Exp_Cereais!$1:$1</definedName>
    <definedName name="_xlnm.Print_Titles" localSheetId="11">Imp_Exp_Cortiça!$1:$1</definedName>
    <definedName name="_xlnm.Print_Titles" localSheetId="4">Imp_Exp_Hortofrutícolas!$1:$1</definedName>
    <definedName name="_xlnm.Print_Titles" localSheetId="12">Imp_Exp_Madeira!$1:$1</definedName>
    <definedName name="_xlnm.Print_Titles" localSheetId="14">'Imp_Exp_Papel e cartão'!$1:$1</definedName>
    <definedName name="_xlnm.Print_Titles" localSheetId="13">'Imp_Exp_Pasta madeira'!$1:$1</definedName>
    <definedName name="_xlnm.Print_Titles" localSheetId="5">Imp_Exp_Pecuária!$1:$1</definedName>
    <definedName name="_xlnm.Print_Titles" localSheetId="10">Imp_Exp_ProdutosFloresta!$1:$1</definedName>
    <definedName name="_xlnm.Print_Titles" localSheetId="7">Imp_Exp_Vinho!$1:$1</definedName>
    <definedName name="_xlnm.Print_Titles" localSheetId="0">INDICE!$1:$3</definedName>
  </definedNames>
  <calcPr calcId="152511"/>
</workbook>
</file>

<file path=xl/calcChain.xml><?xml version="1.0" encoding="utf-8"?>
<calcChain xmlns="http://schemas.openxmlformats.org/spreadsheetml/2006/main">
  <c r="V6" i="56" l="1"/>
  <c r="W6" i="56"/>
  <c r="C16" i="56"/>
  <c r="D16" i="56"/>
  <c r="E16" i="56"/>
  <c r="F16" i="56"/>
  <c r="G16" i="56"/>
  <c r="H16" i="56"/>
  <c r="I16" i="56"/>
  <c r="J16" i="56"/>
  <c r="K16" i="56"/>
  <c r="L16" i="56"/>
  <c r="M16" i="56"/>
  <c r="N16" i="56"/>
  <c r="O16" i="56"/>
  <c r="P16" i="56"/>
  <c r="Q16" i="56"/>
  <c r="R16" i="56"/>
  <c r="S16" i="56"/>
  <c r="T16" i="56"/>
  <c r="B16" i="56"/>
  <c r="C9" i="56"/>
  <c r="D9" i="56"/>
  <c r="E9" i="56"/>
  <c r="F9" i="56"/>
  <c r="G9" i="56"/>
  <c r="H9" i="56"/>
  <c r="I9" i="56"/>
  <c r="J9" i="56"/>
  <c r="K9" i="56"/>
  <c r="L9" i="56"/>
  <c r="M9" i="56"/>
  <c r="N9" i="56"/>
  <c r="O9" i="56"/>
  <c r="P9" i="56"/>
  <c r="Q9" i="56"/>
  <c r="R9" i="56"/>
  <c r="S9" i="56"/>
  <c r="T9" i="56"/>
  <c r="B9" i="56"/>
  <c r="W15" i="58" l="1"/>
  <c r="V15" i="58"/>
  <c r="W8" i="58"/>
  <c r="V8" i="58"/>
  <c r="S17" i="58" l="1"/>
  <c r="T17" i="58"/>
  <c r="S18" i="58"/>
  <c r="T18" i="58"/>
  <c r="Q21" i="47"/>
  <c r="R21" i="47"/>
  <c r="S21" i="47"/>
  <c r="T21" i="47"/>
  <c r="U21" i="47"/>
  <c r="Q22" i="47"/>
  <c r="R22" i="47"/>
  <c r="S22" i="47"/>
  <c r="T22" i="47"/>
  <c r="U22" i="47"/>
  <c r="P16" i="58"/>
  <c r="Q16" i="58"/>
  <c r="R16" i="58"/>
  <c r="S16" i="58"/>
  <c r="T16" i="58"/>
  <c r="P9" i="58"/>
  <c r="Q9" i="58"/>
  <c r="R9" i="58"/>
  <c r="S9" i="58"/>
  <c r="T9" i="58"/>
  <c r="O16" i="58"/>
  <c r="N16" i="58"/>
  <c r="M16" i="58"/>
  <c r="L16" i="58"/>
  <c r="K16" i="58"/>
  <c r="J16" i="58"/>
  <c r="I16" i="58"/>
  <c r="H16" i="58"/>
  <c r="G16" i="58"/>
  <c r="F16" i="58"/>
  <c r="E16" i="58"/>
  <c r="D16" i="58"/>
  <c r="C16" i="58"/>
  <c r="B16" i="58"/>
  <c r="U15" i="58"/>
  <c r="W14" i="58"/>
  <c r="V14" i="58"/>
  <c r="U14" i="58"/>
  <c r="W13" i="58"/>
  <c r="V13" i="58"/>
  <c r="U13" i="58"/>
  <c r="W12" i="58"/>
  <c r="V12" i="58"/>
  <c r="U12" i="58"/>
  <c r="W11" i="58"/>
  <c r="V11" i="58"/>
  <c r="U11" i="58"/>
  <c r="W10" i="58"/>
  <c r="V10" i="58"/>
  <c r="U10" i="58"/>
  <c r="R17" i="58"/>
  <c r="N9" i="58"/>
  <c r="M9" i="58"/>
  <c r="L9" i="58"/>
  <c r="K9" i="58"/>
  <c r="J9" i="58"/>
  <c r="I9" i="58"/>
  <c r="H9" i="58"/>
  <c r="G9" i="58"/>
  <c r="F9" i="58"/>
  <c r="E9" i="58"/>
  <c r="D9" i="58"/>
  <c r="C9" i="58"/>
  <c r="B9" i="58"/>
  <c r="W7" i="58"/>
  <c r="V7" i="58"/>
  <c r="U7" i="58"/>
  <c r="W6" i="58"/>
  <c r="V6" i="58"/>
  <c r="U6" i="58"/>
  <c r="W5" i="58"/>
  <c r="V5" i="58"/>
  <c r="U5" i="58"/>
  <c r="W4" i="58"/>
  <c r="V4" i="58"/>
  <c r="U4" i="58"/>
  <c r="W3" i="58"/>
  <c r="V3" i="58"/>
  <c r="U3" i="58"/>
  <c r="T6" i="57"/>
  <c r="S6" i="57"/>
  <c r="R6" i="57"/>
  <c r="Q6" i="57"/>
  <c r="P6" i="57"/>
  <c r="O6" i="57"/>
  <c r="N6" i="57"/>
  <c r="M6" i="57"/>
  <c r="L6" i="57"/>
  <c r="K6" i="57"/>
  <c r="J6" i="57"/>
  <c r="I6" i="57"/>
  <c r="H6" i="57"/>
  <c r="G6" i="57"/>
  <c r="F6" i="57"/>
  <c r="E6" i="57"/>
  <c r="D6" i="57"/>
  <c r="C6" i="57"/>
  <c r="B6" i="57"/>
  <c r="T5" i="57"/>
  <c r="S5" i="57"/>
  <c r="R5" i="57"/>
  <c r="Q5" i="57"/>
  <c r="P5" i="57"/>
  <c r="O5" i="57"/>
  <c r="N5" i="57"/>
  <c r="M5" i="57"/>
  <c r="L5" i="57"/>
  <c r="K5" i="57"/>
  <c r="J5" i="57"/>
  <c r="I5" i="57"/>
  <c r="H5" i="57"/>
  <c r="G5" i="57"/>
  <c r="F5" i="57"/>
  <c r="E5" i="57"/>
  <c r="D5" i="57"/>
  <c r="C5" i="57"/>
  <c r="B5" i="57"/>
  <c r="W4" i="57"/>
  <c r="V4" i="57"/>
  <c r="U4" i="57"/>
  <c r="W3" i="57"/>
  <c r="V3" i="57"/>
  <c r="U3" i="57"/>
  <c r="U6" i="57" l="1"/>
  <c r="B17" i="58"/>
  <c r="F17" i="58"/>
  <c r="J17" i="58"/>
  <c r="N17" i="58"/>
  <c r="C17" i="58"/>
  <c r="G17" i="58"/>
  <c r="K17" i="58"/>
  <c r="W9" i="58"/>
  <c r="D17" i="58"/>
  <c r="H18" i="58"/>
  <c r="P18" i="58"/>
  <c r="E18" i="58"/>
  <c r="I18" i="58"/>
  <c r="M18" i="58"/>
  <c r="Q18" i="58"/>
  <c r="U16" i="58"/>
  <c r="F18" i="58"/>
  <c r="J18" i="58"/>
  <c r="N18" i="58"/>
  <c r="R18" i="58"/>
  <c r="L17" i="58"/>
  <c r="C18" i="58"/>
  <c r="G18" i="58"/>
  <c r="K18" i="58"/>
  <c r="V16" i="58"/>
  <c r="H17" i="58"/>
  <c r="P17" i="58"/>
  <c r="B18" i="58"/>
  <c r="W16" i="58"/>
  <c r="E17" i="58"/>
  <c r="M17" i="58"/>
  <c r="Q17" i="58"/>
  <c r="V9" i="58"/>
  <c r="D18" i="58"/>
  <c r="L18" i="58"/>
  <c r="I17" i="58"/>
  <c r="U5" i="57"/>
  <c r="U9" i="56" l="1"/>
  <c r="U12" i="56"/>
  <c r="V12" i="56"/>
  <c r="W12" i="56"/>
  <c r="U13" i="56"/>
  <c r="V13" i="56"/>
  <c r="W13" i="56"/>
  <c r="U5" i="56"/>
  <c r="V5" i="56"/>
  <c r="W5" i="56"/>
  <c r="U6" i="56"/>
  <c r="W16" i="56" l="1"/>
  <c r="Q18" i="56"/>
  <c r="P18" i="56"/>
  <c r="M18" i="56"/>
  <c r="L18" i="56"/>
  <c r="I18" i="56"/>
  <c r="H18" i="56"/>
  <c r="E18" i="56"/>
  <c r="U16" i="56"/>
  <c r="W15" i="56"/>
  <c r="V15" i="56"/>
  <c r="U15" i="56"/>
  <c r="W14" i="56"/>
  <c r="V14" i="56"/>
  <c r="U14" i="56"/>
  <c r="W11" i="56"/>
  <c r="V11" i="56"/>
  <c r="U11" i="56"/>
  <c r="W10" i="56"/>
  <c r="V10" i="56"/>
  <c r="U10" i="56"/>
  <c r="T17" i="56"/>
  <c r="S18" i="56"/>
  <c r="R18" i="56"/>
  <c r="Q17" i="56"/>
  <c r="P17" i="56"/>
  <c r="O18" i="56"/>
  <c r="N18" i="56"/>
  <c r="M17" i="56"/>
  <c r="L17" i="56"/>
  <c r="K18" i="56"/>
  <c r="J17" i="56"/>
  <c r="I17" i="56"/>
  <c r="H17" i="56"/>
  <c r="G18" i="56"/>
  <c r="F18" i="56"/>
  <c r="E17" i="56"/>
  <c r="D17" i="56"/>
  <c r="C18" i="56"/>
  <c r="W8" i="56"/>
  <c r="V8" i="56"/>
  <c r="U8" i="56"/>
  <c r="W7" i="56"/>
  <c r="V7" i="56"/>
  <c r="U7" i="56"/>
  <c r="W4" i="56"/>
  <c r="V4" i="56"/>
  <c r="U4" i="56"/>
  <c r="W3" i="56"/>
  <c r="V3" i="56"/>
  <c r="U3" i="56"/>
  <c r="U17" i="56" l="1"/>
  <c r="U18" i="56"/>
  <c r="V9" i="56"/>
  <c r="B17" i="56"/>
  <c r="F17" i="56"/>
  <c r="N17" i="56"/>
  <c r="R17" i="56"/>
  <c r="C17" i="56"/>
  <c r="K17" i="56"/>
  <c r="S17" i="56"/>
  <c r="V16" i="56"/>
  <c r="B18" i="56"/>
  <c r="J18" i="56"/>
  <c r="D18" i="56"/>
  <c r="T18" i="56"/>
  <c r="W9" i="56"/>
  <c r="G17" i="56"/>
  <c r="O17" i="56"/>
  <c r="T6" i="50"/>
  <c r="T5" i="50"/>
  <c r="W4" i="50"/>
  <c r="V4" i="50"/>
  <c r="U4" i="50"/>
  <c r="W3" i="50"/>
  <c r="V3" i="50"/>
  <c r="U3" i="50"/>
  <c r="T6" i="49"/>
  <c r="T5" i="49"/>
  <c r="W4" i="49"/>
  <c r="V4" i="49"/>
  <c r="U4" i="49"/>
  <c r="W3" i="49"/>
  <c r="V3" i="49"/>
  <c r="U3" i="49"/>
  <c r="U6" i="49" s="1"/>
  <c r="T12" i="48"/>
  <c r="W12" i="48" s="1"/>
  <c r="W11" i="48"/>
  <c r="V11" i="48"/>
  <c r="U11" i="48"/>
  <c r="W10" i="48"/>
  <c r="V10" i="48"/>
  <c r="U10" i="48"/>
  <c r="W9" i="48"/>
  <c r="V9" i="48"/>
  <c r="U9" i="48"/>
  <c r="W8" i="48"/>
  <c r="V8" i="48"/>
  <c r="U8" i="48"/>
  <c r="T7" i="48"/>
  <c r="W6" i="48"/>
  <c r="V6" i="48"/>
  <c r="U6" i="48"/>
  <c r="W5" i="48"/>
  <c r="V5" i="48"/>
  <c r="U5" i="48"/>
  <c r="W4" i="48"/>
  <c r="V4" i="48"/>
  <c r="U4" i="48"/>
  <c r="W3" i="48"/>
  <c r="V3" i="48"/>
  <c r="U3" i="48"/>
  <c r="U6" i="50" l="1"/>
  <c r="V12" i="48"/>
  <c r="T14" i="48"/>
  <c r="V7" i="48"/>
  <c r="W7" i="48"/>
  <c r="T13" i="48"/>
  <c r="T20" i="47"/>
  <c r="T11" i="47"/>
  <c r="V11" i="47" s="1"/>
  <c r="U16" i="47"/>
  <c r="V16" i="47"/>
  <c r="W16" i="47"/>
  <c r="U17" i="47"/>
  <c r="V17" i="47"/>
  <c r="W17" i="47"/>
  <c r="U18" i="47"/>
  <c r="V18" i="47"/>
  <c r="W18" i="47"/>
  <c r="U19" i="47"/>
  <c r="V19" i="47"/>
  <c r="W19" i="47"/>
  <c r="W15" i="47"/>
  <c r="V15" i="47"/>
  <c r="U15" i="47"/>
  <c r="W14" i="47"/>
  <c r="V14" i="47"/>
  <c r="U14" i="47"/>
  <c r="W13" i="47"/>
  <c r="V13" i="47"/>
  <c r="U13" i="47"/>
  <c r="W12" i="47"/>
  <c r="V12" i="47"/>
  <c r="U12" i="47"/>
  <c r="U7" i="47"/>
  <c r="V7" i="47"/>
  <c r="W7" i="47"/>
  <c r="U8" i="47"/>
  <c r="V8" i="47"/>
  <c r="W8" i="47"/>
  <c r="U9" i="47"/>
  <c r="V9" i="47"/>
  <c r="W9" i="47"/>
  <c r="U10" i="47"/>
  <c r="V10" i="47"/>
  <c r="W10" i="47"/>
  <c r="W6" i="47"/>
  <c r="V6" i="47"/>
  <c r="U6" i="47"/>
  <c r="W5" i="47"/>
  <c r="V5" i="47"/>
  <c r="U5" i="47"/>
  <c r="W4" i="47"/>
  <c r="V4" i="47"/>
  <c r="U4" i="47"/>
  <c r="W3" i="47"/>
  <c r="V3" i="47"/>
  <c r="U3" i="47"/>
  <c r="T8" i="46"/>
  <c r="T10" i="46" s="1"/>
  <c r="T5" i="46"/>
  <c r="W7" i="46"/>
  <c r="V7" i="46"/>
  <c r="U7" i="46"/>
  <c r="W6" i="46"/>
  <c r="V6" i="46"/>
  <c r="U6" i="46"/>
  <c r="W4" i="46"/>
  <c r="V4" i="46"/>
  <c r="U4" i="46"/>
  <c r="W3" i="46"/>
  <c r="V3" i="46"/>
  <c r="U3" i="46"/>
  <c r="U6" i="45"/>
  <c r="V3" i="44"/>
  <c r="W11" i="47" l="1"/>
  <c r="V20" i="47"/>
  <c r="W20" i="47"/>
  <c r="T9" i="46"/>
  <c r="T5" i="45" l="1"/>
  <c r="T6" i="45"/>
  <c r="W4" i="45"/>
  <c r="V4" i="45"/>
  <c r="U4" i="45"/>
  <c r="W3" i="45"/>
  <c r="V3" i="45"/>
  <c r="U3" i="45"/>
  <c r="T12" i="44"/>
  <c r="W12" i="44" s="1"/>
  <c r="W11" i="44"/>
  <c r="V11" i="44"/>
  <c r="U11" i="44"/>
  <c r="W10" i="44"/>
  <c r="V10" i="44"/>
  <c r="U10" i="44"/>
  <c r="W9" i="44"/>
  <c r="V9" i="44"/>
  <c r="U9" i="44"/>
  <c r="W8" i="44"/>
  <c r="V8" i="44"/>
  <c r="U8" i="44"/>
  <c r="T7" i="44"/>
  <c r="W7" i="44" s="1"/>
  <c r="W6" i="44"/>
  <c r="V6" i="44"/>
  <c r="U6" i="44"/>
  <c r="W5" i="44"/>
  <c r="V5" i="44"/>
  <c r="U5" i="44"/>
  <c r="W4" i="44"/>
  <c r="V4" i="44"/>
  <c r="U4" i="44"/>
  <c r="W3" i="44"/>
  <c r="U3" i="44"/>
  <c r="V7" i="44" l="1"/>
  <c r="V12" i="44"/>
  <c r="T14" i="44"/>
  <c r="T13" i="44"/>
  <c r="V4" i="43"/>
  <c r="W4" i="43"/>
  <c r="V5" i="43"/>
  <c r="W5" i="43"/>
  <c r="V6" i="43"/>
  <c r="W6" i="43"/>
  <c r="V7" i="43"/>
  <c r="V8" i="43"/>
  <c r="W8" i="43"/>
  <c r="V9" i="43"/>
  <c r="W9" i="43"/>
  <c r="V10" i="43"/>
  <c r="W10" i="43"/>
  <c r="V11" i="43"/>
  <c r="W11" i="43"/>
  <c r="W3" i="43"/>
  <c r="V3" i="43"/>
  <c r="U11" i="43"/>
  <c r="U10" i="43"/>
  <c r="U9" i="43"/>
  <c r="U8" i="43"/>
  <c r="U4" i="43"/>
  <c r="U5" i="43"/>
  <c r="U6" i="43"/>
  <c r="U3" i="43"/>
  <c r="T12" i="43"/>
  <c r="W12" i="43" s="1"/>
  <c r="T7" i="43"/>
  <c r="W7" i="43" s="1"/>
  <c r="V12" i="43" l="1"/>
  <c r="T13" i="43"/>
  <c r="T14" i="43"/>
  <c r="S6" i="50" l="1"/>
  <c r="S5" i="50"/>
  <c r="S6" i="49"/>
  <c r="S5" i="49"/>
  <c r="S12" i="48" l="1"/>
  <c r="S7" i="48"/>
  <c r="S14" i="48" l="1"/>
  <c r="S13" i="48"/>
  <c r="S20" i="47" l="1"/>
  <c r="S11" i="47"/>
  <c r="S5" i="46" l="1"/>
  <c r="S8" i="46"/>
  <c r="S6" i="45"/>
  <c r="S5" i="45"/>
  <c r="S12" i="44"/>
  <c r="S7" i="44"/>
  <c r="S12" i="43"/>
  <c r="S7" i="43"/>
  <c r="S10" i="46" l="1"/>
  <c r="S9" i="46"/>
  <c r="S14" i="44"/>
  <c r="S13" i="44"/>
  <c r="S13" i="43"/>
  <c r="S14" i="43"/>
  <c r="R6" i="50"/>
  <c r="Q6" i="50"/>
  <c r="P6" i="50"/>
  <c r="O6" i="50"/>
  <c r="N6" i="50"/>
  <c r="M6" i="50"/>
  <c r="L6" i="50"/>
  <c r="K6" i="50"/>
  <c r="J6" i="50"/>
  <c r="I6" i="50"/>
  <c r="H6" i="50"/>
  <c r="G6" i="50"/>
  <c r="F6" i="50"/>
  <c r="E6" i="50"/>
  <c r="D6" i="50"/>
  <c r="C6" i="50"/>
  <c r="B6" i="50"/>
  <c r="R5" i="50"/>
  <c r="Q5" i="50"/>
  <c r="P5" i="50"/>
  <c r="O5" i="50"/>
  <c r="N5" i="50"/>
  <c r="M5" i="50"/>
  <c r="L5" i="50"/>
  <c r="K5" i="50"/>
  <c r="J5" i="50"/>
  <c r="I5" i="50"/>
  <c r="H5" i="50"/>
  <c r="G5" i="50"/>
  <c r="F5" i="50"/>
  <c r="E5" i="50"/>
  <c r="D5" i="50"/>
  <c r="C5" i="50"/>
  <c r="B5" i="50"/>
  <c r="R6" i="49"/>
  <c r="Q6" i="49"/>
  <c r="P6" i="49"/>
  <c r="O6" i="49"/>
  <c r="N6" i="49"/>
  <c r="M6" i="49"/>
  <c r="L6" i="49"/>
  <c r="K6" i="49"/>
  <c r="J6" i="49"/>
  <c r="I6" i="49"/>
  <c r="H6" i="49"/>
  <c r="G6" i="49"/>
  <c r="F6" i="49"/>
  <c r="E6" i="49"/>
  <c r="D6" i="49"/>
  <c r="C6" i="49"/>
  <c r="B6" i="49"/>
  <c r="R5" i="49"/>
  <c r="Q5" i="49"/>
  <c r="P5" i="49"/>
  <c r="U5" i="49" s="1"/>
  <c r="O5" i="49"/>
  <c r="N5" i="49"/>
  <c r="M5" i="49"/>
  <c r="L5" i="49"/>
  <c r="K5" i="49"/>
  <c r="J5" i="49"/>
  <c r="I5" i="49"/>
  <c r="H5" i="49"/>
  <c r="G5" i="49"/>
  <c r="F5" i="49"/>
  <c r="E5" i="49"/>
  <c r="D5" i="49"/>
  <c r="C5" i="49"/>
  <c r="B5" i="49"/>
  <c r="R12" i="48"/>
  <c r="Q12" i="48"/>
  <c r="P12" i="48"/>
  <c r="U12" i="48" s="1"/>
  <c r="O12" i="48"/>
  <c r="O14" i="48" s="1"/>
  <c r="N12" i="48"/>
  <c r="N14" i="48" s="1"/>
  <c r="M12" i="48"/>
  <c r="L12" i="48"/>
  <c r="K12" i="48"/>
  <c r="K14" i="48" s="1"/>
  <c r="J12" i="48"/>
  <c r="J14" i="48" s="1"/>
  <c r="I12" i="48"/>
  <c r="H12" i="48"/>
  <c r="G12" i="48"/>
  <c r="G14" i="48" s="1"/>
  <c r="F12" i="48"/>
  <c r="F14" i="48" s="1"/>
  <c r="E12" i="48"/>
  <c r="D12" i="48"/>
  <c r="C12" i="48"/>
  <c r="C14" i="48" s="1"/>
  <c r="B12" i="48"/>
  <c r="R7" i="48"/>
  <c r="R13" i="48" s="1"/>
  <c r="Q7" i="48"/>
  <c r="Q14" i="48" s="1"/>
  <c r="P7" i="48"/>
  <c r="U7" i="48" s="1"/>
  <c r="O7" i="48"/>
  <c r="O13" i="48" s="1"/>
  <c r="N7" i="48"/>
  <c r="N13" i="48" s="1"/>
  <c r="M7" i="48"/>
  <c r="M14" i="48" s="1"/>
  <c r="L7" i="48"/>
  <c r="K7" i="48"/>
  <c r="K13" i="48" s="1"/>
  <c r="J7" i="48"/>
  <c r="J13" i="48" s="1"/>
  <c r="I7" i="48"/>
  <c r="I14" i="48" s="1"/>
  <c r="H7" i="48"/>
  <c r="G7" i="48"/>
  <c r="G13" i="48" s="1"/>
  <c r="F7" i="48"/>
  <c r="F13" i="48" s="1"/>
  <c r="E7" i="48"/>
  <c r="E14" i="48" s="1"/>
  <c r="D7" i="48"/>
  <c r="C7" i="48"/>
  <c r="C13" i="48" s="1"/>
  <c r="B7" i="48"/>
  <c r="F22" i="47"/>
  <c r="B22" i="47"/>
  <c r="R20" i="47"/>
  <c r="Q20" i="47"/>
  <c r="P20" i="47"/>
  <c r="U20" i="47" s="1"/>
  <c r="O20" i="47"/>
  <c r="O22" i="47" s="1"/>
  <c r="N20" i="47"/>
  <c r="N22" i="47" s="1"/>
  <c r="M20" i="47"/>
  <c r="L20" i="47"/>
  <c r="K20" i="47"/>
  <c r="K22" i="47" s="1"/>
  <c r="J20" i="47"/>
  <c r="J22" i="47" s="1"/>
  <c r="I20" i="47"/>
  <c r="H20" i="47"/>
  <c r="G20" i="47"/>
  <c r="G22" i="47" s="1"/>
  <c r="F20" i="47"/>
  <c r="E20" i="47"/>
  <c r="D20" i="47"/>
  <c r="C20" i="47"/>
  <c r="C22" i="47" s="1"/>
  <c r="B20" i="47"/>
  <c r="R11" i="47"/>
  <c r="Q11" i="47"/>
  <c r="P11" i="47"/>
  <c r="O11" i="47"/>
  <c r="O21" i="47" s="1"/>
  <c r="N11" i="47"/>
  <c r="N21" i="47" s="1"/>
  <c r="M11" i="47"/>
  <c r="M22" i="47" s="1"/>
  <c r="L11" i="47"/>
  <c r="L22" i="47" s="1"/>
  <c r="K11" i="47"/>
  <c r="K21" i="47" s="1"/>
  <c r="J11" i="47"/>
  <c r="J21" i="47" s="1"/>
  <c r="I11" i="47"/>
  <c r="I22" i="47" s="1"/>
  <c r="H11" i="47"/>
  <c r="H22" i="47" s="1"/>
  <c r="G11" i="47"/>
  <c r="G21" i="47" s="1"/>
  <c r="F11" i="47"/>
  <c r="F21" i="47" s="1"/>
  <c r="E11" i="47"/>
  <c r="E22" i="47" s="1"/>
  <c r="D11" i="47"/>
  <c r="D22" i="47" s="1"/>
  <c r="C11" i="47"/>
  <c r="C21" i="47" s="1"/>
  <c r="B11" i="47"/>
  <c r="R8" i="46"/>
  <c r="Q8" i="46"/>
  <c r="P8" i="46"/>
  <c r="O8" i="46"/>
  <c r="N8" i="46"/>
  <c r="M8" i="46"/>
  <c r="L8" i="46"/>
  <c r="K8" i="46"/>
  <c r="J8" i="46"/>
  <c r="I8" i="46"/>
  <c r="H8" i="46"/>
  <c r="G8" i="46"/>
  <c r="F8" i="46"/>
  <c r="E8" i="46"/>
  <c r="D8" i="46"/>
  <c r="C8" i="46"/>
  <c r="B8" i="46"/>
  <c r="R5" i="46"/>
  <c r="Q5" i="46"/>
  <c r="Q10" i="46" s="1"/>
  <c r="P5" i="46"/>
  <c r="O5" i="46"/>
  <c r="N5" i="46"/>
  <c r="M5" i="46"/>
  <c r="M10" i="46" s="1"/>
  <c r="L5" i="46"/>
  <c r="L10" i="46" s="1"/>
  <c r="K5" i="46"/>
  <c r="J5" i="46"/>
  <c r="I5" i="46"/>
  <c r="I10" i="46" s="1"/>
  <c r="H5" i="46"/>
  <c r="H10" i="46" s="1"/>
  <c r="G5" i="46"/>
  <c r="F5" i="46"/>
  <c r="F10" i="46" s="1"/>
  <c r="E5" i="46"/>
  <c r="E10" i="46" s="1"/>
  <c r="D5" i="46"/>
  <c r="D10" i="46" s="1"/>
  <c r="C5" i="46"/>
  <c r="B5" i="46"/>
  <c r="R6" i="45"/>
  <c r="Q6" i="45"/>
  <c r="P6" i="45"/>
  <c r="O6" i="45"/>
  <c r="N6" i="45"/>
  <c r="M6" i="45"/>
  <c r="L6" i="45"/>
  <c r="K6" i="45"/>
  <c r="J6" i="45"/>
  <c r="I6" i="45"/>
  <c r="H6" i="45"/>
  <c r="G6" i="45"/>
  <c r="F6" i="45"/>
  <c r="E6" i="45"/>
  <c r="D6" i="45"/>
  <c r="C6" i="45"/>
  <c r="B6" i="45"/>
  <c r="R5" i="45"/>
  <c r="Q5" i="45"/>
  <c r="P5" i="45"/>
  <c r="O5" i="45"/>
  <c r="N5" i="45"/>
  <c r="M5" i="45"/>
  <c r="L5" i="45"/>
  <c r="K5" i="45"/>
  <c r="J5" i="45"/>
  <c r="I5" i="45"/>
  <c r="H5" i="45"/>
  <c r="G5" i="45"/>
  <c r="F5" i="45"/>
  <c r="E5" i="45"/>
  <c r="D5" i="45"/>
  <c r="C5" i="45"/>
  <c r="B5" i="45"/>
  <c r="L14" i="44"/>
  <c r="H14" i="44"/>
  <c r="R12" i="44"/>
  <c r="Q12" i="44"/>
  <c r="P12" i="44"/>
  <c r="U12" i="44" s="1"/>
  <c r="O12" i="44"/>
  <c r="N12" i="44"/>
  <c r="M12" i="44"/>
  <c r="M14" i="44" s="1"/>
  <c r="L12" i="44"/>
  <c r="K12" i="44"/>
  <c r="J12" i="44"/>
  <c r="I12" i="44"/>
  <c r="I14" i="44" s="1"/>
  <c r="H12" i="44"/>
  <c r="G12" i="44"/>
  <c r="F12" i="44"/>
  <c r="E12" i="44"/>
  <c r="E14" i="44" s="1"/>
  <c r="D12" i="44"/>
  <c r="D14" i="44" s="1"/>
  <c r="C12" i="44"/>
  <c r="B12" i="44"/>
  <c r="R7" i="44"/>
  <c r="R14" i="44" s="1"/>
  <c r="Q7" i="44"/>
  <c r="Q13" i="44" s="1"/>
  <c r="P7" i="44"/>
  <c r="U7" i="44" s="1"/>
  <c r="O7" i="44"/>
  <c r="O14" i="44" s="1"/>
  <c r="N7" i="44"/>
  <c r="N14" i="44" s="1"/>
  <c r="M7" i="44"/>
  <c r="M13" i="44" s="1"/>
  <c r="L7" i="44"/>
  <c r="K7" i="44"/>
  <c r="K14" i="44" s="1"/>
  <c r="J7" i="44"/>
  <c r="J14" i="44" s="1"/>
  <c r="I7" i="44"/>
  <c r="I13" i="44" s="1"/>
  <c r="H7" i="44"/>
  <c r="G7" i="44"/>
  <c r="G14" i="44" s="1"/>
  <c r="F7" i="44"/>
  <c r="F14" i="44" s="1"/>
  <c r="E7" i="44"/>
  <c r="E13" i="44" s="1"/>
  <c r="D7" i="44"/>
  <c r="C7" i="44"/>
  <c r="C14" i="44" s="1"/>
  <c r="B7" i="44"/>
  <c r="F13" i="43"/>
  <c r="R12" i="43"/>
  <c r="Q12" i="43"/>
  <c r="P12" i="43"/>
  <c r="U12" i="43" s="1"/>
  <c r="O12" i="43"/>
  <c r="N12" i="43"/>
  <c r="M12" i="43"/>
  <c r="M14" i="43" s="1"/>
  <c r="L12" i="43"/>
  <c r="L14" i="43" s="1"/>
  <c r="K12" i="43"/>
  <c r="J12" i="43"/>
  <c r="I12" i="43"/>
  <c r="I14" i="43" s="1"/>
  <c r="H12" i="43"/>
  <c r="H14" i="43" s="1"/>
  <c r="G12" i="43"/>
  <c r="F12" i="43"/>
  <c r="E12" i="43"/>
  <c r="E14" i="43" s="1"/>
  <c r="D12" i="43"/>
  <c r="D14" i="43" s="1"/>
  <c r="C12" i="43"/>
  <c r="B12" i="43"/>
  <c r="R7" i="43"/>
  <c r="R14" i="43" s="1"/>
  <c r="Q7" i="43"/>
  <c r="Q13" i="43" s="1"/>
  <c r="P7" i="43"/>
  <c r="U7" i="43" s="1"/>
  <c r="O7" i="43"/>
  <c r="O14" i="43" s="1"/>
  <c r="N7" i="43"/>
  <c r="N14" i="43" s="1"/>
  <c r="M7" i="43"/>
  <c r="M13" i="43" s="1"/>
  <c r="L7" i="43"/>
  <c r="K7" i="43"/>
  <c r="K14" i="43" s="1"/>
  <c r="J7" i="43"/>
  <c r="J14" i="43" s="1"/>
  <c r="I7" i="43"/>
  <c r="I13" i="43" s="1"/>
  <c r="H7" i="43"/>
  <c r="G7" i="43"/>
  <c r="G14" i="43" s="1"/>
  <c r="F7" i="43"/>
  <c r="F14" i="43" s="1"/>
  <c r="E7" i="43"/>
  <c r="E13" i="43" s="1"/>
  <c r="D7" i="43"/>
  <c r="C7" i="43"/>
  <c r="C14" i="43" s="1"/>
  <c r="B7" i="43"/>
  <c r="U5" i="50" l="1"/>
  <c r="U14" i="48"/>
  <c r="U13" i="48"/>
  <c r="P22" i="47"/>
  <c r="U11" i="47"/>
  <c r="P10" i="46"/>
  <c r="U5" i="46"/>
  <c r="V5" i="46"/>
  <c r="W5" i="46"/>
  <c r="H9" i="46"/>
  <c r="P9" i="46"/>
  <c r="D9" i="46"/>
  <c r="C9" i="46"/>
  <c r="G9" i="46"/>
  <c r="K9" i="46"/>
  <c r="O9" i="46"/>
  <c r="W8" i="46"/>
  <c r="U8" i="46"/>
  <c r="V8" i="46"/>
  <c r="N10" i="46"/>
  <c r="I9" i="46"/>
  <c r="Q9" i="46"/>
  <c r="L9" i="46"/>
  <c r="E9" i="46"/>
  <c r="M9" i="46"/>
  <c r="U5" i="45"/>
  <c r="Q14" i="44"/>
  <c r="U13" i="44"/>
  <c r="U14" i="44"/>
  <c r="P14" i="44"/>
  <c r="U14" i="43"/>
  <c r="U13" i="43"/>
  <c r="P14" i="43"/>
  <c r="Q14" i="43"/>
  <c r="R14" i="48"/>
  <c r="B14" i="44"/>
  <c r="J13" i="44"/>
  <c r="D21" i="47"/>
  <c r="B14" i="43"/>
  <c r="J13" i="43"/>
  <c r="B9" i="46"/>
  <c r="J9" i="46"/>
  <c r="R9" i="46"/>
  <c r="R10" i="46"/>
  <c r="H21" i="47"/>
  <c r="N13" i="43"/>
  <c r="D13" i="44"/>
  <c r="H13" i="44"/>
  <c r="L13" i="44"/>
  <c r="P13" i="44"/>
  <c r="B13" i="44"/>
  <c r="R13" i="44"/>
  <c r="L21" i="47"/>
  <c r="B14" i="48"/>
  <c r="N13" i="44"/>
  <c r="F9" i="46"/>
  <c r="N9" i="46"/>
  <c r="B10" i="46"/>
  <c r="D13" i="43"/>
  <c r="H13" i="43"/>
  <c r="L13" i="43"/>
  <c r="P13" i="43"/>
  <c r="B13" i="43"/>
  <c r="R13" i="43"/>
  <c r="F13" i="44"/>
  <c r="J10" i="46"/>
  <c r="P21" i="47"/>
  <c r="D13" i="48"/>
  <c r="D14" i="48"/>
  <c r="H14" i="48"/>
  <c r="H13" i="48"/>
  <c r="L13" i="48"/>
  <c r="L14" i="48"/>
  <c r="P14" i="48"/>
  <c r="P13" i="48"/>
  <c r="C13" i="43"/>
  <c r="K13" i="43"/>
  <c r="G13" i="44"/>
  <c r="O13" i="44"/>
  <c r="C10" i="46"/>
  <c r="K10" i="46"/>
  <c r="I21" i="47"/>
  <c r="I13" i="48"/>
  <c r="Q13" i="48"/>
  <c r="B21" i="47"/>
  <c r="B13" i="48"/>
  <c r="G13" i="43"/>
  <c r="O13" i="43"/>
  <c r="C13" i="44"/>
  <c r="K13" i="44"/>
  <c r="G10" i="46"/>
  <c r="O10" i="46"/>
  <c r="E21" i="47"/>
  <c r="M21" i="47"/>
  <c r="E13" i="48"/>
  <c r="M13" i="48"/>
  <c r="U10" i="46" l="1"/>
  <c r="U9" i="46"/>
  <c r="U8" i="58"/>
  <c r="O9" i="58"/>
  <c r="O18" i="58" s="1"/>
  <c r="O17" i="58" l="1"/>
  <c r="U9" i="58"/>
  <c r="U18" i="58" l="1"/>
  <c r="U17" i="58"/>
</calcChain>
</file>

<file path=xl/sharedStrings.xml><?xml version="1.0" encoding="utf-8"?>
<sst xmlns="http://schemas.openxmlformats.org/spreadsheetml/2006/main" count="1152" uniqueCount="237">
  <si>
    <t>2012</t>
  </si>
  <si>
    <t>2013</t>
  </si>
  <si>
    <t>Frutas, Hortícolas &amp; Flores (NC 06, 07, 08, 20)</t>
  </si>
  <si>
    <t>média período</t>
  </si>
  <si>
    <t xml:space="preserve">Total de Exportações </t>
  </si>
  <si>
    <t xml:space="preserve">Total de Importações </t>
  </si>
  <si>
    <t>Saldo (exp-imp)</t>
  </si>
  <si>
    <t>Cobertura (exp/imp)</t>
  </si>
  <si>
    <t>Pecuária (NC 01, 02, 1601, 1602)</t>
  </si>
  <si>
    <t>Vinhos de uvas frescas (NC 2204)</t>
  </si>
  <si>
    <t xml:space="preserve">Exportações </t>
  </si>
  <si>
    <t xml:space="preserve">Importações </t>
  </si>
  <si>
    <t>Azeite (NC 1509)</t>
  </si>
  <si>
    <t>2000</t>
  </si>
  <si>
    <t xml:space="preserve">€ 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</si>
  <si>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</si>
  <si>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</si>
  <si>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</si>
  <si>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</si>
  <si>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</si>
  <si>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</si>
  <si>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</si>
  <si>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</si>
  <si>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</si>
  <si>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</si>
  <si>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</si>
  <si>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2014</t>
  </si>
  <si>
    <t>2015</t>
  </si>
  <si>
    <t>2016</t>
  </si>
  <si>
    <t/>
  </si>
  <si>
    <t>Cereais (NC 10)</t>
  </si>
  <si>
    <t>Cortiça e suas obras (NC 45)</t>
  </si>
  <si>
    <t>Madeira, carvão vegetal e suas obras (NC 44)</t>
  </si>
  <si>
    <t>Pastas de madeira (NC 47)</t>
  </si>
  <si>
    <t>Evolução do VAB da agricultura, da silvicultura, das indústrias agrolimentares (IABT), das indústrias florestais (IF), do complexo agroalimentar, do complexo florestal e PIBpm</t>
  </si>
  <si>
    <t>Taxa de Crescimento médio anual (%)</t>
  </si>
  <si>
    <t>Taxa de variação (%)</t>
  </si>
  <si>
    <t>2000/2005</t>
  </si>
  <si>
    <t>2005/2010</t>
  </si>
  <si>
    <t>2000/2015</t>
  </si>
  <si>
    <t>2010/2015</t>
  </si>
  <si>
    <t>PIBpm</t>
  </si>
  <si>
    <t>preços correntes - milhões de euros</t>
  </si>
  <si>
    <t>preços constantes (2011=100) - milhões de euros</t>
  </si>
  <si>
    <t>Índice de preços implícitos</t>
  </si>
  <si>
    <t>VAB Complexo Agroalimentar</t>
  </si>
  <si>
    <t>VAB Agricultura</t>
  </si>
  <si>
    <t>VAB IABT</t>
  </si>
  <si>
    <t>VAB Complexo Florestal</t>
  </si>
  <si>
    <t>VAB Silvicultura</t>
  </si>
  <si>
    <t>VAB IF</t>
  </si>
  <si>
    <t>P – valores provisórios</t>
  </si>
  <si>
    <t>Fonte: GPP, a partir de Contas Nacionais e CEA (Base 2011), INE</t>
  </si>
  <si>
    <t>Economia (bens e serviços)</t>
  </si>
  <si>
    <t>Complexo agroalimentar</t>
  </si>
  <si>
    <t>Agricultura</t>
  </si>
  <si>
    <t>Indústrias alimentares, das bebidas e do tabaco</t>
  </si>
  <si>
    <t>Complexo florestal</t>
  </si>
  <si>
    <t>Silvicultura</t>
  </si>
  <si>
    <t>Indústrias florestais</t>
  </si>
  <si>
    <t>Complexo agro-florestal</t>
  </si>
  <si>
    <t>Fonte: GPP, a partir de Contas Nacionais, INE</t>
  </si>
  <si>
    <t>2017P</t>
  </si>
  <si>
    <t>2000/2017</t>
  </si>
  <si>
    <t>2010/2017</t>
  </si>
  <si>
    <t>2016/2017</t>
  </si>
  <si>
    <t>VAB Complexo Agroflorestal</t>
  </si>
  <si>
    <t>Importações (milhões de euros)</t>
  </si>
  <si>
    <t>Exportações (milhões de euros)</t>
  </si>
  <si>
    <t>Saldo comercial (milhões de euros)</t>
  </si>
  <si>
    <t>Evolução da Produção, Consumos Intermédios, VABpm e volume de trabalho Agrícolas</t>
  </si>
  <si>
    <t>Produção pm</t>
  </si>
  <si>
    <t xml:space="preserve">Consumos intermédios </t>
  </si>
  <si>
    <t>VAB pm</t>
  </si>
  <si>
    <t>Fonte: GPP, a partir de CEA (Base 2011), INE</t>
  </si>
  <si>
    <t>Evolução da Formação Bruta de Capital Fixo na Agricultura</t>
  </si>
  <si>
    <t>FBCF</t>
  </si>
  <si>
    <t xml:space="preserve">Produção do Ramo Agrícola </t>
  </si>
  <si>
    <t>Produção Vegetal</t>
  </si>
  <si>
    <t>Cereais</t>
  </si>
  <si>
    <t>Plantas Industriais</t>
  </si>
  <si>
    <t>Plantas Forrageiras</t>
  </si>
  <si>
    <t>Vegetais e Produtos Hortícolas</t>
  </si>
  <si>
    <t>Batatas (inclui sementes)</t>
  </si>
  <si>
    <t>Frutos</t>
  </si>
  <si>
    <t>Vinho</t>
  </si>
  <si>
    <t>Azeite</t>
  </si>
  <si>
    <t>Outros Produtos Vegetais</t>
  </si>
  <si>
    <t>Produção Animal</t>
  </si>
  <si>
    <t>animais</t>
  </si>
  <si>
    <t>Bovinos</t>
  </si>
  <si>
    <t>Suínos</t>
  </si>
  <si>
    <t>Ovinos e Caprinos</t>
  </si>
  <si>
    <t>Aves de capoeira</t>
  </si>
  <si>
    <t>outros animais</t>
  </si>
  <si>
    <t>produtos animais</t>
  </si>
  <si>
    <t>Leite</t>
  </si>
  <si>
    <t>Ovos</t>
  </si>
  <si>
    <t>Outros Produtos Animais</t>
  </si>
  <si>
    <t>Serviços Agrícolas</t>
  </si>
  <si>
    <t>Atividades Secundárias Não Agrícolas (não separáveis)</t>
  </si>
  <si>
    <t>Nota: os valores a preços constantes não são somáveis</t>
  </si>
  <si>
    <t>Evolução do índice de preços implícitos na produção agrícola</t>
  </si>
  <si>
    <t>Evolução dos consumos intermédios agrícolas, preços correntes (milhões de euros)</t>
  </si>
  <si>
    <t>Total</t>
  </si>
  <si>
    <t>Sementes e Plantas</t>
  </si>
  <si>
    <t>Energia e Lubrificantes</t>
  </si>
  <si>
    <t>Adubos e Corretivos do Solo</t>
  </si>
  <si>
    <t>Produtos Fitossanitários</t>
  </si>
  <si>
    <t>Despesas com Veterinários</t>
  </si>
  <si>
    <t>Alimentos para Animais</t>
  </si>
  <si>
    <t>Manutenção e Reparação de Material e Ferramentas</t>
  </si>
  <si>
    <t>Manutenção e Reparação de Edifícios Agrícolas e de Outras Obras</t>
  </si>
  <si>
    <t>Serviços de Intermediação Financeira Indiretamente Medidos (SIFIM)</t>
  </si>
  <si>
    <t>Outros Bens e Serviços</t>
  </si>
  <si>
    <t>Evolução dos consumos intermédios agrícolas, preços constantes 2011 (milhões de euros)</t>
  </si>
  <si>
    <t>Evolução do índice de preços implícito nos consumos intermédios agrícolas</t>
  </si>
  <si>
    <t>Evolução da produção silvícola preços correntes (milhões de euros)</t>
  </si>
  <si>
    <t>Produção da Silvicultura (preços de base)</t>
  </si>
  <si>
    <t>Produção de Bens Silvícolas</t>
  </si>
  <si>
    <t>Crescimento das Florestas (variação de existências)</t>
  </si>
  <si>
    <t>Madeira de Resinosas para Fins Industriais</t>
  </si>
  <si>
    <t>Madeira de Resinosas para Serrar</t>
  </si>
  <si>
    <t>Madeira de Resinosas para Triturar</t>
  </si>
  <si>
    <t xml:space="preserve">Outra Madeira de Resinosas </t>
  </si>
  <si>
    <t>Madeira de Folhosas para Fins Industriais</t>
  </si>
  <si>
    <t>Madeira de Folhosas para Serrar</t>
  </si>
  <si>
    <t>Madeira de Folhosas para Triturar</t>
  </si>
  <si>
    <t>Outra Madeira de Folhosas</t>
  </si>
  <si>
    <t>Madeira para Energia</t>
  </si>
  <si>
    <t>Outros Produtos</t>
  </si>
  <si>
    <t>Cortiça</t>
  </si>
  <si>
    <t>Plantas Florestais de Viveiro</t>
  </si>
  <si>
    <t>Outros Produtos Silvícolas</t>
  </si>
  <si>
    <t>Produção de Serviços Silvícolas e de Exploração Florestal</t>
  </si>
  <si>
    <t>Florestação e Reflorestação de Rendimento Regular</t>
  </si>
  <si>
    <t>Outros Serviços Silvícolas e de Exploração Florestal</t>
  </si>
  <si>
    <t>Actividades Secundárias Não Florestais (não separáveis)</t>
  </si>
  <si>
    <t>Fonte: GPP, a partir de CES (Base 2011), INE</t>
  </si>
  <si>
    <t>Evolução da produção silvícola preços constantes 2011 (milhões de euros)</t>
  </si>
  <si>
    <t>2014P</t>
  </si>
  <si>
    <t>Evolução do índice de preços implícitos na produção silvícola</t>
  </si>
  <si>
    <t>*TVMA - Taxa de variação média anual; TVT - Taxa de variação total</t>
  </si>
  <si>
    <t>Evolução da balança comercial de Portugal para Frutas, Hortícolas &amp; Flores 2000-2018 (em milhões de euros)</t>
  </si>
  <si>
    <t>Evolução da balança comercial de Portugal para Pecuária 2000-2018 (em milhões de euros)</t>
  </si>
  <si>
    <t>Fonte: GPP a partir de dados INE/Comércio Internacional (2017 provisórios; 2018 preliminares)</t>
  </si>
  <si>
    <t>TVMA*
2000-2018</t>
  </si>
  <si>
    <t>TVT*
2000-2018</t>
  </si>
  <si>
    <t>2018P</t>
  </si>
  <si>
    <t>2000/2018</t>
  </si>
  <si>
    <t>2010/2018</t>
  </si>
  <si>
    <t>2017/2018</t>
  </si>
  <si>
    <r>
      <t xml:space="preserve">Volume de trabalho - </t>
    </r>
    <r>
      <rPr>
        <i/>
        <sz val="10"/>
        <rFont val="Calibri"/>
        <family val="2"/>
        <scheme val="minor"/>
      </rPr>
      <t>mil UTA</t>
    </r>
  </si>
  <si>
    <t>última atualização dos dados: março de 2019</t>
  </si>
  <si>
    <t>Taxa de crescimento médio anual (%)</t>
  </si>
  <si>
    <t>Evolução da produção agrícola (a preços base), preços correntes (milhões de euros)</t>
  </si>
  <si>
    <t>Evolução da produção agrícola (a preços base), preços constantes 2011 (milhões de euros)</t>
  </si>
  <si>
    <t>Economia</t>
  </si>
  <si>
    <t>Complexo Agroalimentar</t>
  </si>
  <si>
    <t>Complexo Florestal</t>
  </si>
  <si>
    <t>Peso nas Importações (%)</t>
  </si>
  <si>
    <t>Peso nas Exportações (%)</t>
  </si>
  <si>
    <t>Peso no saldo comercial* (%)</t>
  </si>
  <si>
    <t>*Se a economia estiver em défice comercial, um valor for positivo (negativo) significa um contributo negativo (positivo) para o saldo da balança comercial; Se a economia estiver em superavit comercial, um valor positivo (negativo) significa um  contributo positivo (negativo) para o saldo da balança comercial.</t>
  </si>
  <si>
    <t>Taxa de cobertura (%)</t>
  </si>
  <si>
    <r>
      <t>Grau de autoaprovisionamento</t>
    </r>
    <r>
      <rPr>
        <b/>
        <i/>
        <vertAlign val="superscript"/>
        <sz val="10"/>
        <rFont val="Calibri"/>
        <family val="2"/>
      </rPr>
      <t>1</t>
    </r>
    <r>
      <rPr>
        <b/>
        <i/>
        <sz val="10"/>
        <rFont val="Calibri"/>
        <family val="2"/>
      </rPr>
      <t xml:space="preserve"> de bens alimentares</t>
    </r>
    <r>
      <rPr>
        <b/>
        <i/>
        <vertAlign val="superscript"/>
        <sz val="10"/>
        <rFont val="Calibri"/>
        <family val="2"/>
      </rPr>
      <t>2</t>
    </r>
    <r>
      <rPr>
        <b/>
        <i/>
        <sz val="10"/>
        <rFont val="Calibri"/>
        <family val="2"/>
      </rPr>
      <t xml:space="preserve"> (%)</t>
    </r>
  </si>
  <si>
    <t>Grau de autoaprovisionamento (%)</t>
  </si>
  <si>
    <r>
      <t>Grau de autoaprovisonamento corrigido</t>
    </r>
    <r>
      <rPr>
        <b/>
        <vertAlign val="superscript"/>
        <sz val="11"/>
        <rFont val="Calibri"/>
        <family val="2"/>
      </rPr>
      <t>3</t>
    </r>
    <r>
      <rPr>
        <b/>
        <sz val="11"/>
        <rFont val="Calibri"/>
        <family val="2"/>
      </rPr>
      <t xml:space="preserve"> (%)</t>
    </r>
  </si>
  <si>
    <t>1Grau de Autoaprovisionamento=produção/consumo aparente=produção/(produção+importações-exportações)
2Corresponde ao agregado agricultura, pescas e indústrias alimentares e bebidas. 
3 Com correção das produções alimentares que são dirigidas para consumos intermédios dos próprios ramos alimentares</t>
  </si>
  <si>
    <t>Fonte: GPP, a partir de Contas Nacionais (Base 2011), INE.</t>
  </si>
  <si>
    <t>Peso do VAB dos Complexos Agroalimentar e Florestal no PIBpm (%)</t>
  </si>
  <si>
    <t>Carnes e miudezas (NC 02)</t>
  </si>
  <si>
    <t>Papel e cartão (NC 48)</t>
  </si>
  <si>
    <t>Evolução da balança comercial de Portugal para Carnes 2000-2018 (em milhões de euros)</t>
  </si>
  <si>
    <t>Evolução da balança comercial de Portugal para Papel e cartão 2000-2018 (em milhões de euros)</t>
  </si>
  <si>
    <t>Evolução da balança comercial de Portugal para Pastas de madeira 2000-2018 (em milhões de euros)</t>
  </si>
  <si>
    <t>Evolução da balança comercial de Portugal para Cereais 2000-2018 (em milhões de euros)</t>
  </si>
  <si>
    <t>Evolução da balança comercial de Portugal para Cortiça 2000-2018 (em milhões de euros)</t>
  </si>
  <si>
    <t>Evolução da balança comercial de Portugal para Madeira 2000-2018 (em milhões de euros)</t>
  </si>
  <si>
    <t>Evolução da balança comercial de Portugal para Vinho 2000-2018 (em milhões de euros)</t>
  </si>
  <si>
    <t>Evolução da balança comercial de Portugal para Azeite 2000-2018 (em milhões de euros)</t>
  </si>
  <si>
    <t>*Gomas e resinas (NC 1301); Tall oil, essências e colofónias (NC 3803,3805,3806)</t>
  </si>
  <si>
    <t>Produtos da floresta (NC 44 a 48 e Outros*)</t>
  </si>
  <si>
    <t>n.d.</t>
  </si>
  <si>
    <t>Evolução da balança comercial de Portugal para Produtos da Floresta 2000-2018 (em milhões de euros)</t>
  </si>
  <si>
    <t>2009-2018</t>
  </si>
  <si>
    <t>Carnes de bovino (0201; 0202)</t>
  </si>
  <si>
    <t>Carnes de suíno (0203)</t>
  </si>
  <si>
    <t>Carnes de ovino ou caprino (0204)</t>
  </si>
  <si>
    <t>Carnes de equídeo (0205)</t>
  </si>
  <si>
    <t>Carnes e miudezas de aves de capoeira (0207)</t>
  </si>
  <si>
    <t>Outros (0206; 0208; 0209; 0210)</t>
  </si>
  <si>
    <t>Azeite virgem de oliveira (150910)</t>
  </si>
  <si>
    <t>Azeite refinado de oliveira (150990)</t>
  </si>
  <si>
    <t>Trigo e mistura de trigo com centeio (1001)</t>
  </si>
  <si>
    <t>Centeio (1002)</t>
  </si>
  <si>
    <t>Cevada (1003)</t>
  </si>
  <si>
    <t>Aveia (1004)</t>
  </si>
  <si>
    <t>Milho (1005)</t>
  </si>
  <si>
    <t>Arroz (1006)</t>
  </si>
  <si>
    <t>Sorgo de grão (1007)</t>
  </si>
  <si>
    <t>Trigo mourisco, painço, alpista e outros cereais (1008)</t>
  </si>
  <si>
    <t>Outros*</t>
  </si>
  <si>
    <t>Madeira e suas obras (44)</t>
  </si>
  <si>
    <t>Cortiça e suas obras (45)</t>
  </si>
  <si>
    <t>Obras de espartaria ou de cestaria (46)</t>
  </si>
  <si>
    <t>Pastas de madeira (47)</t>
  </si>
  <si>
    <t>Papel e cartão (48)</t>
  </si>
  <si>
    <t>Cortiça natural em bruto ou simplesmente preparada (4501)</t>
  </si>
  <si>
    <t>Cortiça natural, sem a crosta ou simplesmente esquadriada (4502)</t>
  </si>
  <si>
    <t>Obras de cortiça natural (4503)</t>
  </si>
  <si>
    <t>Cortiça aglomerada, com ou sem aglutinantes, e suas obras (4504)</t>
  </si>
  <si>
    <t>Plantas vivas e produtos de floricultura (06)</t>
  </si>
  <si>
    <t>Produtos hortícolas, plantas, raízes e tubérculos, comestíveis (07)</t>
  </si>
  <si>
    <t>Frutas; cascas de citrinos e de melões (08)</t>
  </si>
  <si>
    <t>Preparações de produtos hortícolas, de frutas ou de outras partes de plantas (20)</t>
  </si>
  <si>
    <t>Animais vivos (01)</t>
  </si>
  <si>
    <t>Carnes e miudezas, comestíveis (02)</t>
  </si>
  <si>
    <t>Enchidos de carne, miudezas, etc; preparações à base destes produtos (1601)</t>
  </si>
  <si>
    <t>Outras preparações e conservas de carnes, miudezas ou sangue (1602)</t>
  </si>
  <si>
    <t>Fonte</t>
  </si>
  <si>
    <t>setembro de 2019</t>
  </si>
  <si>
    <t>Balança Comercial Hortofrutícolas</t>
  </si>
  <si>
    <t>Balança Comercial Pecuária</t>
  </si>
  <si>
    <t>Balança Comercial Carnes</t>
  </si>
  <si>
    <t>Balança Comercial Vinho</t>
  </si>
  <si>
    <t>Balança Comercial Azeite</t>
  </si>
  <si>
    <t>Balança Comercial Cereais</t>
  </si>
  <si>
    <t>Balança Comercial Produtos da Floresta</t>
  </si>
  <si>
    <t>Balança Comercial Cortiça</t>
  </si>
  <si>
    <t>Balança Comercial Madeira</t>
  </si>
  <si>
    <t>Balança Comercial Pasta de madeira</t>
  </si>
  <si>
    <t>Balança Comercial Papel e cartão</t>
  </si>
  <si>
    <r>
      <rPr>
        <b/>
        <sz val="11"/>
        <color indexed="21"/>
        <rFont val="Calibri"/>
        <family val="2"/>
      </rPr>
      <t>Data</t>
    </r>
  </si>
  <si>
    <t>Complexo Agroalimentar e Florestal (CAF)</t>
  </si>
  <si>
    <t>Dados de setores 
série longa 2000-2018</t>
  </si>
  <si>
    <t>última atualização dos dados: junho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</si>
</sst>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\ _€_-;\-* #,##0.00\ _€_-;_-* &quot;-&quot;??\ _€_-;_-@_-"/>
    <numFmt numFmtId="164" formatCode="0.0"/>
    <numFmt numFmtId="165" formatCode="0_)"/>
    <numFmt numFmtId="166" formatCode="##0.0"/>
    <numFmt numFmtId="167" formatCode="###,000"/>
    <numFmt numFmtId="168" formatCode="_-* #,##0.00\ &quot;Esc.&quot;_-;\-* #,##0.00\ &quot;Esc.&quot;_-;_-* &quot;-&quot;??\ &quot;Esc.&quot;_-;_-@_-"/>
    <numFmt numFmtId="169" formatCode="0.0%"/>
    <numFmt numFmtId="170" formatCode="[$-F800]dddd\,\ mmmm\ dd\,\ yyyy"/>
    <numFmt numFmtId="171" formatCode="dd/mm/yyyy;@"/>
    <numFmt numFmtId="172" formatCode="_-* #,##0.0\ _€_-;\-* #,##0.0\ _€_-;_-* &quot;-&quot;??\ _€_-;_-@_-"/>
    <numFmt numFmtId="173" formatCode="#,##0.0"/>
    <numFmt numFmtId="174" formatCode="_-* #,##0\ _€_-;\-* #,##0\ _€_-;_-* &quot;-&quot;??\ _€_-;_-@_-"/>
  </numFmts>
  <fonts count="1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Times New Roman"/>
      <family val="1"/>
    </font>
    <font>
      <sz val="11"/>
      <color indexed="20"/>
      <name val="Calibri"/>
      <family val="2"/>
    </font>
    <font>
      <b/>
      <sz val="8"/>
      <name val="Times New Roman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7"/>
      <name val="Calibri"/>
      <family val="2"/>
    </font>
    <font>
      <sz val="8"/>
      <name val="Times New Roman"/>
      <family val="1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sz val="9"/>
      <name val="UniversCondLight"/>
    </font>
    <font>
      <sz val="11"/>
      <color indexed="60"/>
      <name val="Calibri"/>
      <family val="2"/>
    </font>
    <font>
      <sz val="10"/>
      <name val="Arial"/>
      <family val="2"/>
    </font>
    <font>
      <sz val="10"/>
      <name val="MS Sans Serif"/>
      <family val="2"/>
    </font>
    <font>
      <sz val="8"/>
      <name val="Arial"/>
      <family val="2"/>
    </font>
    <font>
      <sz val="12"/>
      <name val="Arial"/>
      <family val="2"/>
    </font>
    <font>
      <sz val="9"/>
      <name val="Times New Roman"/>
      <family val="1"/>
    </font>
    <font>
      <b/>
      <sz val="11"/>
      <color indexed="63"/>
      <name val="Calibri"/>
      <family val="2"/>
    </font>
    <font>
      <b/>
      <sz val="16"/>
      <name val="Times New Roman"/>
      <family val="1"/>
    </font>
    <font>
      <sz val="7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i/>
      <sz val="8"/>
      <name val="Tms Rmn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8"/>
      <name val="Tms Rmn"/>
    </font>
    <font>
      <b/>
      <sz val="10"/>
      <color theme="1"/>
      <name val="Arial"/>
      <family val="2"/>
    </font>
    <font>
      <b/>
      <sz val="11"/>
      <color indexed="8"/>
      <name val="Calibri"/>
      <family val="2"/>
    </font>
    <font>
      <sz val="14"/>
      <name val="ZapfHumnst BT"/>
    </font>
    <font>
      <b/>
      <sz val="10"/>
      <color indexed="60"/>
      <name val="Arial"/>
      <family val="2"/>
    </font>
    <font>
      <u/>
      <sz val="11"/>
      <color theme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rgb="FF008080"/>
      <name val="Calibri"/>
      <family val="2"/>
      <scheme val="minor"/>
    </font>
    <font>
      <sz val="8.5"/>
      <name val="MS Sans Serif"/>
      <family val="2"/>
    </font>
    <font>
      <b/>
      <sz val="14"/>
      <color rgb="FFE46C0A"/>
      <name val="Calibri"/>
      <family val="2"/>
      <scheme val="minor"/>
    </font>
    <font>
      <b/>
      <sz val="9"/>
      <name val="Calibri"/>
      <family val="2"/>
      <scheme val="minor"/>
    </font>
    <font>
      <b/>
      <sz val="8.5"/>
      <name val="Calibri"/>
      <family val="2"/>
      <scheme val="minor"/>
    </font>
    <font>
      <i/>
      <sz val="10"/>
      <name val="MS Sans Serif"/>
      <family val="2"/>
    </font>
    <font>
      <sz val="7"/>
      <name val="MS Sans Serif"/>
      <family val="2"/>
    </font>
    <font>
      <i/>
      <sz val="8.5"/>
      <name val="MS Sans Serif"/>
      <family val="2"/>
    </font>
    <font>
      <sz val="9"/>
      <color rgb="FF006666"/>
      <name val="Calibri"/>
      <family val="2"/>
      <scheme val="minor"/>
    </font>
    <font>
      <sz val="9"/>
      <name val="Calibri"/>
      <family val="2"/>
      <scheme val="minor"/>
    </font>
    <font>
      <b/>
      <sz val="11"/>
      <color rgb="FF006666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006666"/>
      <name val="Calibri"/>
      <family val="2"/>
      <scheme val="minor"/>
    </font>
    <font>
      <sz val="7"/>
      <name val="Calibri"/>
      <family val="2"/>
      <scheme val="minor"/>
    </font>
    <font>
      <sz val="8"/>
      <color rgb="FF008080"/>
      <name val="Calibri"/>
      <family val="2"/>
      <scheme val="minor"/>
    </font>
    <font>
      <sz val="8.5"/>
      <color theme="0"/>
      <name val="MS Sans Serif"/>
      <family val="2"/>
    </font>
    <font>
      <sz val="8"/>
      <name val="MS Sans Serif"/>
      <family val="2"/>
    </font>
    <font>
      <b/>
      <sz val="8.5"/>
      <name val="MS Sans Serif"/>
      <family val="2"/>
    </font>
    <font>
      <b/>
      <sz val="10"/>
      <name val="MS Sans Serif"/>
      <family val="2"/>
    </font>
    <font>
      <b/>
      <sz val="12"/>
      <color theme="0"/>
      <name val="Trebuchet MS"/>
      <family val="2"/>
    </font>
    <font>
      <sz val="8"/>
      <name val="Calibri"/>
      <family val="2"/>
      <scheme val="minor"/>
    </font>
    <font>
      <sz val="8"/>
      <name val="Calibri"/>
      <family val="2"/>
    </font>
    <font>
      <sz val="8"/>
      <color theme="0"/>
      <name val="MS Sans Serif"/>
      <family val="2"/>
    </font>
    <font>
      <i/>
      <sz val="10"/>
      <name val="Calibri"/>
      <family val="2"/>
      <scheme val="minor"/>
    </font>
    <font>
      <sz val="10"/>
      <name val="Calibri"/>
      <family val="2"/>
    </font>
    <font>
      <b/>
      <i/>
      <sz val="10"/>
      <name val="Calibri"/>
      <family val="2"/>
    </font>
    <font>
      <b/>
      <sz val="10"/>
      <name val="Calibri"/>
      <family val="2"/>
    </font>
    <font>
      <i/>
      <sz val="10"/>
      <name val="Calibri"/>
      <family val="2"/>
    </font>
    <font>
      <b/>
      <sz val="8"/>
      <name val="Calibri"/>
      <family val="2"/>
      <scheme val="minor"/>
    </font>
    <font>
      <sz val="7"/>
      <color rgb="FF008080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color theme="5"/>
      <name val="Calibri"/>
      <family val="2"/>
      <scheme val="minor"/>
    </font>
    <font>
      <b/>
      <i/>
      <vertAlign val="superscript"/>
      <sz val="10"/>
      <name val="Calibri"/>
      <family val="2"/>
    </font>
    <font>
      <b/>
      <vertAlign val="superscript"/>
      <sz val="11"/>
      <name val="Calibri"/>
      <family val="2"/>
    </font>
    <font>
      <b/>
      <sz val="11"/>
      <name val="Calibri"/>
      <family val="2"/>
    </font>
    <font>
      <b/>
      <sz val="6"/>
      <name val="Calibri"/>
      <family val="2"/>
      <scheme val="minor"/>
    </font>
    <font>
      <b/>
      <sz val="10"/>
      <color indexed="56"/>
      <name val="Trebuchet MS"/>
      <family val="2"/>
    </font>
    <font>
      <b/>
      <sz val="22"/>
      <color rgb="FF008080"/>
      <name val="Calibri"/>
      <family val="2"/>
      <scheme val="minor"/>
    </font>
    <font>
      <b/>
      <sz val="11"/>
      <color indexed="56"/>
      <name val="Trebuchet MS"/>
      <family val="2"/>
    </font>
    <font>
      <b/>
      <sz val="14"/>
      <color rgb="FF008080"/>
      <name val="Calibri"/>
      <family val="2"/>
      <scheme val="minor"/>
    </font>
    <font>
      <b/>
      <sz val="12"/>
      <color rgb="FF008080"/>
      <name val="Calibri"/>
      <family val="2"/>
      <scheme val="minor"/>
    </font>
    <font>
      <b/>
      <sz val="11"/>
      <color indexed="23"/>
      <name val="Calibri"/>
      <family val="2"/>
      <scheme val="minor"/>
    </font>
    <font>
      <sz val="10"/>
      <color indexed="48"/>
      <name val="Trebuchet MS"/>
      <family val="2"/>
    </font>
    <font>
      <sz val="11"/>
      <color rgb="FF3366FF"/>
      <name val="Calibri"/>
      <family val="2"/>
    </font>
    <font>
      <sz val="11"/>
      <color rgb="FF0070C0"/>
      <name val="Calibri"/>
      <family val="2"/>
      <scheme val="minor"/>
    </font>
    <font>
      <b/>
      <u/>
      <sz val="10"/>
      <name val="Trebuchet MS"/>
      <family val="2"/>
    </font>
    <font>
      <sz val="11"/>
      <color indexed="48"/>
      <name val="Calibri"/>
      <family val="2"/>
      <scheme val="minor"/>
    </font>
    <font>
      <sz val="10"/>
      <name val="Trebuchet MS"/>
      <family val="2"/>
    </font>
    <font>
      <b/>
      <u/>
      <sz val="10"/>
      <color indexed="12"/>
      <name val="Trebuchet MS"/>
      <family val="2"/>
    </font>
    <font>
      <sz val="8"/>
      <color indexed="48"/>
      <name val="Trebuchet MS"/>
      <family val="2"/>
    </font>
    <font>
      <b/>
      <sz val="11"/>
      <color indexed="56"/>
      <name val="Calibri"/>
      <family val="2"/>
      <scheme val="minor"/>
    </font>
    <font>
      <sz val="11"/>
      <color indexed="48"/>
      <name val="Trebuchet MS"/>
      <family val="2"/>
    </font>
    <font>
      <sz val="11"/>
      <name val="Calibri"/>
      <family val="2"/>
      <scheme val="minor"/>
    </font>
    <font>
      <sz val="11"/>
      <name val="Trebuchet MS"/>
      <family val="2"/>
    </font>
    <font>
      <sz val="12"/>
      <name val="Trebuchet MS"/>
      <family val="2"/>
    </font>
    <font>
      <sz val="11"/>
      <color rgb="FF008080"/>
      <name val="Calibri"/>
      <family val="2"/>
      <scheme val="minor"/>
    </font>
    <font>
      <b/>
      <sz val="11"/>
      <color indexed="21"/>
      <name val="Calibri"/>
      <family val="2"/>
    </font>
    <font>
      <sz val="12"/>
      <color rgb="FF3366FF"/>
      <name val="Calibri"/>
      <family val="2"/>
    </font>
    <font>
      <b/>
      <u/>
      <sz val="14"/>
      <name val="Trebuchet MS"/>
      <family val="2"/>
    </font>
    <font>
      <sz val="14"/>
      <color rgb="FF0070C0"/>
      <name val="Calibri"/>
      <family val="2"/>
      <scheme val="minor"/>
    </font>
    <font>
      <sz val="14"/>
      <name val="Trebuchet MS"/>
      <family val="2"/>
    </font>
    <font>
      <sz val="14"/>
      <color rgb="FF008080"/>
      <name val="Calibri"/>
      <family val="2"/>
      <scheme val="minor"/>
    </font>
    <font>
      <sz val="14"/>
      <name val="Calibri"/>
      <family val="2"/>
      <scheme val="minor"/>
    </font>
    <font>
      <sz val="14"/>
      <color indexed="48"/>
      <name val="Trebuchet MS"/>
      <family val="2"/>
    </font>
    <font>
      <b/>
      <u/>
      <sz val="14"/>
      <color indexed="12"/>
      <name val="Trebuchet MS"/>
      <family val="2"/>
    </font>
    <font>
      <b/>
      <sz val="11"/>
      <color theme="1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/>
    </fill>
    <fill>
      <patternFill patternType="solid">
        <fgColor indexed="47"/>
        <bgColor indexed="26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 tint="-0.14999847407452621"/>
        <bgColor rgb="FF000000"/>
      </patternFill>
    </fill>
  </fills>
  <borders count="3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12"/>
      </bottom>
      <diagonal/>
    </border>
    <border>
      <left/>
      <right/>
      <top/>
      <bottom style="medium">
        <color indexed="1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ck">
        <color rgb="FF3366FF"/>
      </bottom>
      <diagonal/>
    </border>
    <border>
      <left/>
      <right/>
      <top style="thick">
        <color rgb="FF3366FF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/>
      <right/>
      <top/>
      <bottom style="thin">
        <color theme="9"/>
      </bottom>
      <diagonal/>
    </border>
    <border>
      <left/>
      <right/>
      <top style="hair">
        <color theme="9"/>
      </top>
      <bottom/>
      <diagonal/>
    </border>
    <border>
      <left/>
      <right/>
      <top/>
      <bottom style="hair">
        <color theme="9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9"/>
      </top>
      <bottom/>
      <diagonal/>
    </border>
    <border>
      <left/>
      <right/>
      <top style="thin">
        <color theme="9"/>
      </top>
      <bottom style="thin">
        <color theme="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 style="double">
        <color rgb="FF008080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</borders>
  <cellStyleXfs count="164">
    <xf numFmtId="0" fontId="0" fillId="0" borderId="0"/>
    <xf numFmtId="0" fontId="2" fillId="0" borderId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5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2" borderId="0" applyNumberFormat="0" applyBorder="0" applyAlignment="0" applyProtection="0"/>
    <xf numFmtId="0" fontId="5" fillId="0" borderId="3">
      <alignment horizontal="center" vertical="center"/>
    </xf>
    <xf numFmtId="0" fontId="6" fillId="6" borderId="0" applyNumberFormat="0" applyBorder="0" applyAlignment="0" applyProtection="0"/>
    <xf numFmtId="0" fontId="7" fillId="0" borderId="5" applyNumberFormat="0" applyBorder="0" applyProtection="0">
      <alignment horizontal="center"/>
    </xf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10" fillId="0" borderId="8" applyNumberFormat="0" applyFill="0" applyAlignment="0" applyProtection="0"/>
    <xf numFmtId="0" fontId="10" fillId="0" borderId="0" applyNumberFormat="0" applyFill="0" applyBorder="0" applyAlignment="0" applyProtection="0"/>
    <xf numFmtId="0" fontId="11" fillId="23" borderId="9" applyNumberFormat="0" applyAlignment="0" applyProtection="0"/>
    <xf numFmtId="0" fontId="11" fillId="23" borderId="9" applyNumberFormat="0" applyAlignment="0" applyProtection="0"/>
    <xf numFmtId="0" fontId="12" fillId="0" borderId="10" applyNumberFormat="0" applyFill="0" applyAlignment="0" applyProtection="0"/>
    <xf numFmtId="0" fontId="13" fillId="24" borderId="11" applyNumberFormat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2" borderId="0" applyNumberFormat="0" applyBorder="0" applyAlignment="0" applyProtection="0"/>
    <xf numFmtId="0" fontId="14" fillId="7" borderId="0" applyNumberFormat="0" applyBorder="0" applyAlignment="0" applyProtection="0"/>
    <xf numFmtId="0" fontId="15" fillId="0" borderId="0" applyFill="0" applyBorder="0" applyProtection="0"/>
    <xf numFmtId="164" fontId="5" fillId="0" borderId="0" applyBorder="0"/>
    <xf numFmtId="164" fontId="5" fillId="0" borderId="12"/>
    <xf numFmtId="0" fontId="16" fillId="10" borderId="9" applyNumberFormat="0" applyAlignment="0" applyProtection="0"/>
    <xf numFmtId="0" fontId="17" fillId="0" borderId="0" applyNumberFormat="0" applyFill="0" applyBorder="0" applyAlignment="0" applyProtection="0"/>
    <xf numFmtId="0" fontId="14" fillId="7" borderId="0" applyNumberFormat="0" applyBorder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10" fillId="0" borderId="8" applyNumberFormat="0" applyFill="0" applyAlignment="0" applyProtection="0"/>
    <xf numFmtId="0" fontId="10" fillId="0" borderId="0" applyNumberForma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6" fillId="6" borderId="0" applyNumberFormat="0" applyBorder="0" applyAlignment="0" applyProtection="0"/>
    <xf numFmtId="0" fontId="16" fillId="10" borderId="9" applyNumberFormat="0" applyAlignment="0" applyProtection="0"/>
    <xf numFmtId="165" fontId="20" fillId="0" borderId="13" applyNumberFormat="0" applyFont="0" applyFill="0" applyAlignment="0" applyProtection="0"/>
    <xf numFmtId="165" fontId="20" fillId="0" borderId="14" applyNumberFormat="0" applyFont="0" applyFill="0" applyAlignment="0" applyProtection="0"/>
    <xf numFmtId="0" fontId="12" fillId="0" borderId="10" applyNumberFormat="0" applyFill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" fillId="0" borderId="0"/>
    <xf numFmtId="0" fontId="2" fillId="0" borderId="0"/>
    <xf numFmtId="0" fontId="22" fillId="0" borderId="0"/>
    <xf numFmtId="0" fontId="22" fillId="0" borderId="0"/>
    <xf numFmtId="0" fontId="23" fillId="0" borderId="0"/>
    <xf numFmtId="0" fontId="24" fillId="0" borderId="0"/>
    <xf numFmtId="0" fontId="22" fillId="0" borderId="0"/>
    <xf numFmtId="0" fontId="1" fillId="2" borderId="1" applyNumberFormat="0" applyFont="0" applyAlignment="0" applyProtection="0"/>
    <xf numFmtId="0" fontId="25" fillId="26" borderId="15" applyNumberFormat="0" applyFont="0" applyAlignment="0" applyProtection="0"/>
    <xf numFmtId="0" fontId="3" fillId="26" borderId="15" applyNumberFormat="0" applyFont="0" applyAlignment="0" applyProtection="0"/>
    <xf numFmtId="0" fontId="26" fillId="0" borderId="0">
      <alignment horizontal="left"/>
    </xf>
    <xf numFmtId="0" fontId="7" fillId="27" borderId="16" applyNumberFormat="0" applyBorder="0" applyProtection="0">
      <alignment horizontal="center"/>
    </xf>
    <xf numFmtId="0" fontId="27" fillId="23" borderId="17" applyNumberFormat="0" applyAlignment="0" applyProtection="0"/>
    <xf numFmtId="9" fontId="22" fillId="0" borderId="0" applyFont="0" applyFill="0" applyBorder="0" applyAlignment="0" applyProtection="0"/>
    <xf numFmtId="0" fontId="28" fillId="0" borderId="0" applyNumberFormat="0" applyFill="0" applyProtection="0"/>
    <xf numFmtId="0" fontId="27" fillId="23" borderId="17" applyNumberFormat="0" applyAlignment="0" applyProtection="0"/>
    <xf numFmtId="0" fontId="5" fillId="0" borderId="4">
      <alignment horizontal="center" vertical="center"/>
    </xf>
    <xf numFmtId="0" fontId="1" fillId="0" borderId="0" applyNumberFormat="0" applyFont="0" applyFill="0" applyBorder="0" applyProtection="0">
      <alignment horizontal="left" vertical="center"/>
    </xf>
    <xf numFmtId="0" fontId="29" fillId="0" borderId="18" applyNumberFormat="0" applyFill="0" applyProtection="0">
      <alignment horizontal="left" vertical="center" wrapText="1" indent="1"/>
    </xf>
    <xf numFmtId="166" fontId="29" fillId="0" borderId="18" applyFill="0" applyProtection="0">
      <alignment horizontal="right" vertical="center" wrapText="1"/>
    </xf>
    <xf numFmtId="0" fontId="29" fillId="0" borderId="0" applyNumberFormat="0" applyFill="0" applyBorder="0" applyProtection="0">
      <alignment horizontal="left" vertical="center" wrapText="1"/>
    </xf>
    <xf numFmtId="0" fontId="29" fillId="0" borderId="0" applyNumberFormat="0" applyFill="0" applyBorder="0" applyProtection="0">
      <alignment horizontal="left" vertical="center" wrapText="1" indent="1"/>
    </xf>
    <xf numFmtId="166" fontId="29" fillId="0" borderId="0" applyFill="0" applyBorder="0" applyProtection="0">
      <alignment horizontal="right" vertical="center" wrapText="1"/>
    </xf>
    <xf numFmtId="167" fontId="29" fillId="0" borderId="0" applyFill="0" applyBorder="0" applyProtection="0">
      <alignment horizontal="right" vertical="center" wrapText="1"/>
    </xf>
    <xf numFmtId="0" fontId="29" fillId="0" borderId="19" applyNumberFormat="0" applyFill="0" applyProtection="0">
      <alignment horizontal="left" vertical="center" wrapText="1"/>
    </xf>
    <xf numFmtId="0" fontId="29" fillId="0" borderId="19" applyNumberFormat="0" applyFill="0" applyProtection="0">
      <alignment horizontal="left" vertical="center" wrapText="1" indent="1"/>
    </xf>
    <xf numFmtId="166" fontId="29" fillId="0" borderId="19" applyFill="0" applyProtection="0">
      <alignment horizontal="right" vertical="center" wrapText="1"/>
    </xf>
    <xf numFmtId="0" fontId="22" fillId="0" borderId="0" applyNumberFormat="0" applyFill="0" applyBorder="0" applyProtection="0">
      <alignment vertical="center" wrapText="1"/>
    </xf>
    <xf numFmtId="0" fontId="22" fillId="0" borderId="0" applyNumberFormat="0" applyFill="0" applyBorder="0" applyAlignment="0" applyProtection="0"/>
    <xf numFmtId="0" fontId="22" fillId="0" borderId="0" applyNumberFormat="0" applyFill="0" applyBorder="0" applyProtection="0">
      <alignment vertical="center" wrapText="1"/>
    </xf>
    <xf numFmtId="0" fontId="30" fillId="0" borderId="0" applyNumberFormat="0" applyFill="0" applyBorder="0" applyProtection="0">
      <alignment horizontal="left" vertical="center" wrapText="1"/>
    </xf>
    <xf numFmtId="0" fontId="22" fillId="0" borderId="0" applyNumberFormat="0" applyFill="0" applyBorder="0" applyProtection="0">
      <alignment vertical="center" wrapText="1"/>
    </xf>
    <xf numFmtId="0" fontId="22" fillId="0" borderId="0" applyNumberFormat="0" applyFill="0" applyBorder="0" applyProtection="0">
      <alignment vertical="center" wrapText="1"/>
    </xf>
    <xf numFmtId="0" fontId="1" fillId="0" borderId="0" applyNumberFormat="0" applyFont="0" applyFill="0" applyBorder="0" applyProtection="0">
      <alignment horizontal="left" vertical="center"/>
    </xf>
    <xf numFmtId="0" fontId="31" fillId="0" borderId="0" applyNumberFormat="0" applyFill="0" applyBorder="0" applyProtection="0">
      <alignment horizontal="left" vertical="center" wrapText="1"/>
    </xf>
    <xf numFmtId="0" fontId="31" fillId="0" borderId="0" applyNumberFormat="0" applyFill="0" applyBorder="0" applyProtection="0">
      <alignment horizontal="left" vertical="center" wrapText="1"/>
    </xf>
    <xf numFmtId="0" fontId="32" fillId="0" borderId="0" applyNumberFormat="0" applyFill="0" applyBorder="0" applyProtection="0">
      <alignment vertical="center" wrapText="1"/>
    </xf>
    <xf numFmtId="0" fontId="1" fillId="0" borderId="20" applyNumberFormat="0" applyFont="0" applyFill="0" applyProtection="0">
      <alignment horizontal="center" vertical="center" wrapText="1"/>
    </xf>
    <xf numFmtId="0" fontId="31" fillId="0" borderId="20" applyNumberFormat="0" applyFill="0" applyProtection="0">
      <alignment horizontal="center" vertical="center" wrapText="1"/>
    </xf>
    <xf numFmtId="0" fontId="31" fillId="0" borderId="20" applyNumberFormat="0" applyFill="0" applyProtection="0">
      <alignment horizontal="center" vertical="center" wrapText="1"/>
    </xf>
    <xf numFmtId="0" fontId="29" fillId="0" borderId="18" applyNumberFormat="0" applyFill="0" applyProtection="0">
      <alignment horizontal="left" vertical="center" wrapText="1"/>
    </xf>
    <xf numFmtId="165" fontId="20" fillId="0" borderId="0"/>
    <xf numFmtId="0" fontId="33" fillId="0" borderId="0"/>
    <xf numFmtId="0" fontId="34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7" fillId="0" borderId="0" applyNumberFormat="0" applyFill="0" applyBorder="0" applyProtection="0">
      <alignment horizontal="left"/>
    </xf>
    <xf numFmtId="0" fontId="35" fillId="0" borderId="0" applyNumberFormat="0" applyFill="0" applyBorder="0" applyAlignment="0" applyProtection="0"/>
    <xf numFmtId="0" fontId="36" fillId="0" borderId="0"/>
    <xf numFmtId="0" fontId="35" fillId="0" borderId="0" applyNumberFormat="0" applyFill="0" applyBorder="0" applyAlignment="0" applyProtection="0"/>
    <xf numFmtId="0" fontId="37" fillId="0" borderId="2" applyNumberFormat="0" applyFill="0" applyAlignment="0" applyProtection="0"/>
    <xf numFmtId="0" fontId="38" fillId="0" borderId="21" applyNumberFormat="0" applyFill="0" applyAlignment="0" applyProtection="0"/>
    <xf numFmtId="0" fontId="13" fillId="24" borderId="11" applyNumberFormat="0" applyAlignment="0" applyProtection="0"/>
    <xf numFmtId="43" fontId="22" fillId="0" borderId="0" applyFont="0" applyFill="0" applyBorder="0" applyAlignment="0" applyProtection="0"/>
    <xf numFmtId="0" fontId="34" fillId="0" borderId="0" applyNumberFormat="0" applyFill="0" applyBorder="0" applyAlignment="0" applyProtection="0"/>
    <xf numFmtId="165" fontId="39" fillId="0" borderId="0" applyNumberFormat="0" applyFont="0" applyFill="0" applyAlignment="0" applyProtection="0"/>
    <xf numFmtId="0" fontId="2" fillId="0" borderId="0"/>
    <xf numFmtId="0" fontId="1" fillId="3" borderId="0" applyNumberFormat="0" applyBorder="0" applyAlignment="0" applyProtection="0"/>
    <xf numFmtId="0" fontId="22" fillId="0" borderId="0"/>
    <xf numFmtId="0" fontId="40" fillId="28" borderId="0" applyNumberFormat="0" applyProtection="0">
      <alignment horizontal="center" vertical="center"/>
    </xf>
    <xf numFmtId="0" fontId="1" fillId="0" borderId="0"/>
    <xf numFmtId="0" fontId="1" fillId="3" borderId="0" applyNumberFormat="0" applyBorder="0" applyAlignment="0" applyProtection="0"/>
    <xf numFmtId="0" fontId="7" fillId="0" borderId="5" applyNumberFormat="0" applyBorder="0" applyProtection="0">
      <alignment horizontal="center"/>
    </xf>
    <xf numFmtId="0" fontId="15" fillId="0" borderId="0" applyFill="0" applyBorder="0" applyProtection="0"/>
    <xf numFmtId="0" fontId="41" fillId="0" borderId="0" applyNumberFormat="0" applyFill="0" applyBorder="0" applyAlignment="0" applyProtection="0"/>
    <xf numFmtId="168" fontId="22" fillId="0" borderId="0" applyFont="0" applyFill="0" applyBorder="0" applyAlignment="0" applyProtection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26" borderId="15" applyNumberFormat="0" applyFont="0" applyAlignment="0" applyProtection="0"/>
    <xf numFmtId="0" fontId="7" fillId="27" borderId="16" applyNumberFormat="0" applyBorder="0" applyProtection="0">
      <alignment horizontal="center"/>
    </xf>
    <xf numFmtId="0" fontId="28" fillId="0" borderId="0" applyNumberFormat="0" applyFill="0" applyProtection="0"/>
    <xf numFmtId="0" fontId="7" fillId="0" borderId="0" applyNumberFormat="0" applyFill="0" applyBorder="0" applyProtection="0">
      <alignment horizontal="left"/>
    </xf>
    <xf numFmtId="0" fontId="22" fillId="0" borderId="0"/>
    <xf numFmtId="0" fontId="44" fillId="29" borderId="0" applyNumberFormat="0" applyBorder="0" applyAlignment="0" applyProtection="0"/>
    <xf numFmtId="0" fontId="1" fillId="30" borderId="0" applyNumberFormat="0" applyBorder="0" applyAlignment="0" applyProtection="0"/>
    <xf numFmtId="0" fontId="23" fillId="0" borderId="0"/>
    <xf numFmtId="0" fontId="23" fillId="0" borderId="0"/>
    <xf numFmtId="0" fontId="5" fillId="0" borderId="0"/>
    <xf numFmtId="9" fontId="1" fillId="0" borderId="0" applyFont="0" applyFill="0" applyBorder="0" applyAlignment="0" applyProtection="0"/>
    <xf numFmtId="0" fontId="1" fillId="30" borderId="0" applyNumberFormat="0" applyBorder="0" applyAlignment="0" applyProtection="0"/>
    <xf numFmtId="0" fontId="22" fillId="0" borderId="0"/>
    <xf numFmtId="0" fontId="88" fillId="0" borderId="0" applyNumberFormat="0" applyFill="0" applyBorder="0" applyAlignment="0" applyProtection="0">
      <alignment vertical="top"/>
      <protection locked="0"/>
    </xf>
  </cellStyleXfs>
  <cellXfs count="292">
    <xf numFmtId="0" fontId="0" fillId="0" borderId="0" xfId="0"/>
    <xf numFmtId="0" fontId="45" fillId="31" borderId="0" xfId="157" quotePrefix="1" applyFont="1" applyFill="1" applyAlignment="1">
      <alignment vertical="center"/>
    </xf>
    <xf numFmtId="0" fontId="46" fillId="0" borderId="0" xfId="157" applyFont="1"/>
    <xf numFmtId="0" fontId="23" fillId="0" borderId="0" xfId="157"/>
    <xf numFmtId="0" fontId="47" fillId="0" borderId="22" xfId="155" quotePrefix="1" applyFont="1" applyFill="1" applyBorder="1" applyAlignment="1" applyProtection="1">
      <alignment horizontal="center" vertical="center"/>
    </xf>
    <xf numFmtId="0" fontId="48" fillId="32" borderId="23" xfId="155" applyFont="1" applyFill="1" applyBorder="1" applyAlignment="1" applyProtection="1">
      <alignment horizontal="center" vertical="center"/>
    </xf>
    <xf numFmtId="0" fontId="48" fillId="33" borderId="23" xfId="156" applyFont="1" applyFill="1" applyBorder="1" applyAlignment="1" applyProtection="1">
      <alignment horizontal="center" vertical="center" wrapText="1"/>
    </xf>
    <xf numFmtId="10" fontId="49" fillId="4" borderId="0" xfId="156" applyNumberFormat="1" applyFont="1" applyFill="1" applyBorder="1" applyAlignment="1">
      <alignment vertical="center"/>
    </xf>
    <xf numFmtId="0" fontId="50" fillId="4" borderId="0" xfId="157" applyFont="1" applyFill="1" applyBorder="1"/>
    <xf numFmtId="3" fontId="51" fillId="0" borderId="0" xfId="157" applyNumberFormat="1" applyFont="1"/>
    <xf numFmtId="0" fontId="51" fillId="4" borderId="0" xfId="157" applyFont="1" applyFill="1" applyBorder="1"/>
    <xf numFmtId="0" fontId="46" fillId="4" borderId="0" xfId="157" applyFont="1" applyFill="1" applyBorder="1"/>
    <xf numFmtId="0" fontId="52" fillId="4" borderId="0" xfId="157" applyFont="1" applyFill="1" applyBorder="1"/>
    <xf numFmtId="0" fontId="53" fillId="4" borderId="0" xfId="156" applyFont="1" applyFill="1" applyBorder="1" applyAlignment="1">
      <alignment horizontal="left" vertical="center" wrapText="1"/>
    </xf>
    <xf numFmtId="3" fontId="54" fillId="4" borderId="0" xfId="156" applyNumberFormat="1" applyFont="1" applyFill="1" applyBorder="1" applyAlignment="1">
      <alignment vertical="center"/>
    </xf>
    <xf numFmtId="3" fontId="42" fillId="34" borderId="0" xfId="156" applyNumberFormat="1" applyFont="1" applyFill="1" applyBorder="1" applyAlignment="1">
      <alignment vertical="center"/>
    </xf>
    <xf numFmtId="0" fontId="55" fillId="34" borderId="0" xfId="156" applyFont="1" applyFill="1" applyBorder="1" applyAlignment="1">
      <alignment horizontal="right" vertical="center" wrapText="1"/>
    </xf>
    <xf numFmtId="3" fontId="56" fillId="34" borderId="0" xfId="156" applyNumberFormat="1" applyFont="1" applyFill="1" applyBorder="1" applyAlignment="1">
      <alignment vertical="center"/>
    </xf>
    <xf numFmtId="3" fontId="56" fillId="35" borderId="0" xfId="156" applyNumberFormat="1" applyFont="1" applyFill="1" applyBorder="1" applyAlignment="1">
      <alignment vertical="center"/>
    </xf>
    <xf numFmtId="0" fontId="57" fillId="35" borderId="24" xfId="156" applyFont="1" applyFill="1" applyBorder="1" applyAlignment="1">
      <alignment horizontal="right" vertical="center" wrapText="1"/>
    </xf>
    <xf numFmtId="3" fontId="42" fillId="35" borderId="24" xfId="156" applyNumberFormat="1" applyFont="1" applyFill="1" applyBorder="1" applyAlignment="1">
      <alignment vertical="center"/>
    </xf>
    <xf numFmtId="3" fontId="42" fillId="32" borderId="24" xfId="156" applyNumberFormat="1" applyFont="1" applyFill="1" applyBorder="1" applyAlignment="1">
      <alignment vertical="center"/>
    </xf>
    <xf numFmtId="10" fontId="58" fillId="4" borderId="0" xfId="156" applyNumberFormat="1" applyFont="1" applyFill="1" applyBorder="1" applyAlignment="1">
      <alignment vertical="center"/>
    </xf>
    <xf numFmtId="3" fontId="46" fillId="4" borderId="0" xfId="157" applyNumberFormat="1" applyFont="1" applyFill="1" applyBorder="1"/>
    <xf numFmtId="169" fontId="50" fillId="4" borderId="0" xfId="157" applyNumberFormat="1" applyFont="1" applyFill="1" applyBorder="1"/>
    <xf numFmtId="0" fontId="57" fillId="35" borderId="25" xfId="156" applyFont="1" applyFill="1" applyBorder="1" applyAlignment="1">
      <alignment horizontal="right" vertical="center" wrapText="1"/>
    </xf>
    <xf numFmtId="9" fontId="48" fillId="35" borderId="25" xfId="156" applyNumberFormat="1" applyFont="1" applyFill="1" applyBorder="1" applyAlignment="1">
      <alignment vertical="center"/>
    </xf>
    <xf numFmtId="9" fontId="48" fillId="32" borderId="25" xfId="156" applyNumberFormat="1" applyFont="1" applyFill="1" applyBorder="1" applyAlignment="1">
      <alignment vertical="center"/>
    </xf>
    <xf numFmtId="10" fontId="59" fillId="4" borderId="0" xfId="156" applyNumberFormat="1" applyFont="1" applyFill="1" applyBorder="1" applyAlignment="1">
      <alignment vertical="top"/>
    </xf>
    <xf numFmtId="10" fontId="59" fillId="4" borderId="0" xfId="156" applyNumberFormat="1" applyFont="1" applyFill="1" applyBorder="1" applyAlignment="1">
      <alignment vertical="center"/>
    </xf>
    <xf numFmtId="10" fontId="59" fillId="4" borderId="0" xfId="156" quotePrefix="1" applyNumberFormat="1" applyFont="1" applyFill="1" applyBorder="1" applyAlignment="1">
      <alignment horizontal="left" vertical="center"/>
    </xf>
    <xf numFmtId="10" fontId="49" fillId="4" borderId="0" xfId="156" applyNumberFormat="1" applyFont="1" applyFill="1" applyBorder="1" applyAlignment="1">
      <alignment horizontal="left" vertical="center"/>
    </xf>
    <xf numFmtId="0" fontId="46" fillId="4" borderId="0" xfId="157" applyFont="1" applyFill="1"/>
    <xf numFmtId="0" fontId="48" fillId="4" borderId="0" xfId="156" applyFont="1" applyFill="1" applyBorder="1" applyAlignment="1">
      <alignment horizontal="right" vertical="center" wrapText="1"/>
    </xf>
    <xf numFmtId="10" fontId="46" fillId="4" borderId="0" xfId="157" applyNumberFormat="1" applyFont="1" applyFill="1" applyBorder="1"/>
    <xf numFmtId="10" fontId="60" fillId="4" borderId="0" xfId="157" applyNumberFormat="1" applyFont="1" applyFill="1" applyBorder="1"/>
    <xf numFmtId="169" fontId="61" fillId="4" borderId="0" xfId="157" applyNumberFormat="1" applyFont="1" applyFill="1" applyBorder="1"/>
    <xf numFmtId="0" fontId="23" fillId="4" borderId="0" xfId="157" applyFill="1"/>
    <xf numFmtId="0" fontId="62" fillId="4" borderId="0" xfId="156" applyFont="1" applyFill="1" applyBorder="1" applyAlignment="1">
      <alignment horizontal="right" vertical="center" wrapText="1"/>
    </xf>
    <xf numFmtId="3" fontId="62" fillId="4" borderId="0" xfId="156" applyNumberFormat="1" applyFont="1" applyFill="1" applyBorder="1" applyAlignment="1">
      <alignment vertical="center"/>
    </xf>
    <xf numFmtId="0" fontId="63" fillId="0" borderId="0" xfId="157" applyFont="1" applyAlignment="1">
      <alignment vertical="center"/>
    </xf>
    <xf numFmtId="0" fontId="46" fillId="0" borderId="0" xfId="157" applyFont="1" applyAlignment="1">
      <alignment vertical="center"/>
    </xf>
    <xf numFmtId="0" fontId="50" fillId="0" borderId="0" xfId="157" applyFont="1"/>
    <xf numFmtId="0" fontId="52" fillId="0" borderId="0" xfId="157" applyFont="1"/>
    <xf numFmtId="3" fontId="60" fillId="4" borderId="0" xfId="157" applyNumberFormat="1" applyFont="1" applyFill="1" applyBorder="1"/>
    <xf numFmtId="0" fontId="64" fillId="4" borderId="0" xfId="157" applyFont="1" applyFill="1" applyAlignment="1">
      <alignment horizontal="center" vertical="center"/>
    </xf>
    <xf numFmtId="170" fontId="65" fillId="0" borderId="0" xfId="158" quotePrefix="1" applyNumberFormat="1" applyFont="1" applyAlignment="1">
      <alignment horizontal="left"/>
    </xf>
    <xf numFmtId="0" fontId="61" fillId="0" borderId="0" xfId="157" applyFont="1"/>
    <xf numFmtId="0" fontId="66" fillId="0" borderId="0" xfId="157" applyFont="1" applyAlignment="1">
      <alignment horizontal="left" wrapText="1"/>
    </xf>
    <xf numFmtId="170" fontId="65" fillId="0" borderId="0" xfId="158" applyNumberFormat="1" applyFont="1" applyAlignment="1">
      <alignment horizontal="left"/>
    </xf>
    <xf numFmtId="171" fontId="61" fillId="0" borderId="0" xfId="157" applyNumberFormat="1" applyFont="1" applyAlignment="1">
      <alignment horizontal="left"/>
    </xf>
    <xf numFmtId="14" fontId="61" fillId="0" borderId="0" xfId="157" applyNumberFormat="1" applyFont="1" applyAlignment="1">
      <alignment horizontal="right"/>
    </xf>
    <xf numFmtId="0" fontId="67" fillId="0" borderId="0" xfId="157" applyFont="1" applyAlignment="1">
      <alignment wrapText="1"/>
    </xf>
    <xf numFmtId="0" fontId="67" fillId="0" borderId="0" xfId="157" applyFont="1"/>
    <xf numFmtId="3" fontId="67" fillId="0" borderId="0" xfId="157" applyNumberFormat="1" applyFont="1"/>
    <xf numFmtId="0" fontId="61" fillId="0" borderId="0" xfId="157" applyFont="1" applyAlignment="1">
      <alignment wrapText="1"/>
    </xf>
    <xf numFmtId="0" fontId="55" fillId="4" borderId="0" xfId="156" applyFont="1" applyFill="1" applyBorder="1" applyAlignment="1">
      <alignment horizontal="right" vertical="center" wrapText="1"/>
    </xf>
    <xf numFmtId="3" fontId="43" fillId="4" borderId="0" xfId="156" applyNumberFormat="1" applyFont="1" applyFill="1" applyBorder="1" applyAlignment="1">
      <alignment vertical="center"/>
    </xf>
    <xf numFmtId="2" fontId="46" fillId="0" borderId="0" xfId="157" applyNumberFormat="1" applyFont="1"/>
    <xf numFmtId="2" fontId="46" fillId="4" borderId="0" xfId="157" applyNumberFormat="1" applyFont="1" applyFill="1" applyBorder="1"/>
    <xf numFmtId="2" fontId="46" fillId="4" borderId="0" xfId="157" applyNumberFormat="1" applyFont="1" applyFill="1"/>
    <xf numFmtId="2" fontId="46" fillId="0" borderId="0" xfId="157" applyNumberFormat="1" applyFont="1" applyAlignment="1">
      <alignment vertical="center"/>
    </xf>
    <xf numFmtId="0" fontId="43" fillId="4" borderId="0" xfId="0" applyFont="1" applyFill="1" applyAlignment="1">
      <alignment vertical="center"/>
    </xf>
    <xf numFmtId="0" fontId="43" fillId="4" borderId="0" xfId="0" applyFont="1" applyFill="1" applyBorder="1" applyAlignment="1">
      <alignment vertical="center"/>
    </xf>
    <xf numFmtId="0" fontId="68" fillId="4" borderId="0" xfId="0" applyFont="1" applyFill="1" applyAlignment="1">
      <alignment horizontal="left" vertical="center" wrapText="1"/>
    </xf>
    <xf numFmtId="2" fontId="42" fillId="4" borderId="0" xfId="0" quotePrefix="1" applyNumberFormat="1" applyFont="1" applyFill="1" applyAlignment="1">
      <alignment horizontal="center" vertical="center" wrapText="1"/>
    </xf>
    <xf numFmtId="2" fontId="42" fillId="4" borderId="0" xfId="0" quotePrefix="1" applyNumberFormat="1" applyFont="1" applyFill="1" applyBorder="1" applyAlignment="1">
      <alignment horizontal="center" vertical="center" wrapText="1"/>
    </xf>
    <xf numFmtId="0" fontId="43" fillId="4" borderId="0" xfId="0" applyFont="1" applyFill="1" applyAlignment="1">
      <alignment horizontal="center" vertical="center"/>
    </xf>
    <xf numFmtId="0" fontId="70" fillId="36" borderId="0" xfId="0" applyFont="1" applyFill="1" applyBorder="1" applyAlignment="1">
      <alignment horizontal="left" vertical="center" wrapText="1"/>
    </xf>
    <xf numFmtId="172" fontId="69" fillId="36" borderId="0" xfId="0" applyNumberFormat="1" applyFont="1" applyFill="1" applyBorder="1" applyAlignment="1">
      <alignment vertical="center"/>
    </xf>
    <xf numFmtId="173" fontId="69" fillId="36" borderId="0" xfId="0" applyNumberFormat="1" applyFont="1" applyFill="1" applyBorder="1" applyAlignment="1">
      <alignment horizontal="center" vertical="center"/>
    </xf>
    <xf numFmtId="173" fontId="69" fillId="36" borderId="0" xfId="159" applyNumberFormat="1" applyFont="1" applyFill="1" applyBorder="1" applyAlignment="1">
      <alignment horizontal="center" vertical="center"/>
    </xf>
    <xf numFmtId="4" fontId="69" fillId="36" borderId="0" xfId="0" applyNumberFormat="1" applyFont="1" applyFill="1" applyBorder="1" applyAlignment="1">
      <alignment vertical="center"/>
    </xf>
    <xf numFmtId="0" fontId="69" fillId="36" borderId="0" xfId="0" applyFont="1" applyFill="1" applyBorder="1" applyAlignment="1">
      <alignment vertical="center"/>
    </xf>
    <xf numFmtId="0" fontId="71" fillId="36" borderId="0" xfId="0" applyFont="1" applyFill="1" applyBorder="1" applyAlignment="1">
      <alignment horizontal="center" vertical="center"/>
    </xf>
    <xf numFmtId="0" fontId="70" fillId="36" borderId="0" xfId="0" applyFont="1" applyFill="1" applyBorder="1" applyAlignment="1">
      <alignment horizontal="center" vertical="center" wrapText="1"/>
    </xf>
    <xf numFmtId="0" fontId="71" fillId="36" borderId="0" xfId="0" applyFont="1" applyFill="1" applyBorder="1" applyAlignment="1">
      <alignment horizontal="center" vertical="center" wrapText="1"/>
    </xf>
    <xf numFmtId="172" fontId="69" fillId="36" borderId="0" xfId="0" applyNumberFormat="1" applyFont="1" applyFill="1" applyBorder="1" applyAlignment="1">
      <alignment horizontal="center" vertical="center"/>
    </xf>
    <xf numFmtId="173" fontId="69" fillId="36" borderId="3" xfId="159" applyNumberFormat="1" applyFont="1" applyFill="1" applyBorder="1" applyAlignment="1">
      <alignment horizontal="center" vertical="center"/>
    </xf>
    <xf numFmtId="0" fontId="72" fillId="36" borderId="0" xfId="0" applyFont="1" applyFill="1" applyBorder="1" applyAlignment="1">
      <alignment horizontal="left" vertical="center" wrapText="1"/>
    </xf>
    <xf numFmtId="3" fontId="69" fillId="36" borderId="26" xfId="159" applyNumberFormat="1" applyFont="1" applyFill="1" applyBorder="1" applyAlignment="1">
      <alignment horizontal="center" vertical="center"/>
    </xf>
    <xf numFmtId="173" fontId="69" fillId="36" borderId="26" xfId="159" applyNumberFormat="1" applyFont="1" applyFill="1" applyBorder="1" applyAlignment="1">
      <alignment horizontal="center" vertical="center"/>
    </xf>
    <xf numFmtId="3" fontId="69" fillId="36" borderId="0" xfId="159" applyNumberFormat="1" applyFont="1" applyFill="1" applyBorder="1" applyAlignment="1">
      <alignment horizontal="center" vertical="center"/>
    </xf>
    <xf numFmtId="173" fontId="69" fillId="36" borderId="4" xfId="159" applyNumberFormat="1" applyFont="1" applyFill="1" applyBorder="1" applyAlignment="1">
      <alignment horizontal="center" vertical="center"/>
    </xf>
    <xf numFmtId="3" fontId="69" fillId="36" borderId="3" xfId="159" applyNumberFormat="1" applyFont="1" applyFill="1" applyBorder="1" applyAlignment="1">
      <alignment horizontal="center" vertical="center"/>
    </xf>
    <xf numFmtId="2" fontId="71" fillId="36" borderId="0" xfId="0" quotePrefix="1" applyNumberFormat="1" applyFont="1" applyFill="1" applyBorder="1" applyAlignment="1">
      <alignment horizontal="center" vertical="center" wrapText="1"/>
    </xf>
    <xf numFmtId="164" fontId="69" fillId="36" borderId="3" xfId="0" applyNumberFormat="1" applyFont="1" applyFill="1" applyBorder="1" applyAlignment="1">
      <alignment horizontal="center" vertical="center"/>
    </xf>
    <xf numFmtId="0" fontId="71" fillId="36" borderId="26" xfId="0" applyFont="1" applyFill="1" applyBorder="1" applyAlignment="1">
      <alignment vertical="center"/>
    </xf>
    <xf numFmtId="0" fontId="69" fillId="36" borderId="0" xfId="0" applyFont="1" applyFill="1" applyBorder="1" applyAlignment="1">
      <alignment horizontal="center" vertical="center"/>
    </xf>
    <xf numFmtId="0" fontId="71" fillId="36" borderId="3" xfId="0" applyFont="1" applyFill="1" applyBorder="1" applyAlignment="1">
      <alignment horizontal="left" vertical="center" indent="2"/>
    </xf>
    <xf numFmtId="0" fontId="69" fillId="36" borderId="0" xfId="0" applyFont="1" applyFill="1" applyBorder="1" applyAlignment="1">
      <alignment horizontal="left" vertical="center" indent="4"/>
    </xf>
    <xf numFmtId="0" fontId="69" fillId="36" borderId="0" xfId="0" applyFont="1" applyFill="1" applyBorder="1" applyAlignment="1">
      <alignment horizontal="left" vertical="center" indent="6"/>
    </xf>
    <xf numFmtId="0" fontId="69" fillId="36" borderId="3" xfId="0" applyFont="1" applyFill="1" applyBorder="1" applyAlignment="1">
      <alignment horizontal="left" vertical="center" indent="2"/>
    </xf>
    <xf numFmtId="164" fontId="69" fillId="36" borderId="0" xfId="0" applyNumberFormat="1" applyFont="1" applyFill="1" applyBorder="1" applyAlignment="1">
      <alignment horizontal="center" vertical="center"/>
    </xf>
    <xf numFmtId="0" fontId="71" fillId="0" borderId="26" xfId="0" applyFont="1" applyFill="1" applyBorder="1" applyAlignment="1">
      <alignment vertical="center"/>
    </xf>
    <xf numFmtId="3" fontId="69" fillId="0" borderId="26" xfId="159" applyNumberFormat="1" applyFont="1" applyFill="1" applyBorder="1" applyAlignment="1">
      <alignment horizontal="center" vertical="center"/>
    </xf>
    <xf numFmtId="0" fontId="69" fillId="0" borderId="0" xfId="0" applyFont="1" applyFill="1" applyBorder="1" applyAlignment="1">
      <alignment vertical="center"/>
    </xf>
    <xf numFmtId="0" fontId="71" fillId="0" borderId="3" xfId="0" applyFont="1" applyFill="1" applyBorder="1" applyAlignment="1">
      <alignment horizontal="left" vertical="center" indent="2"/>
    </xf>
    <xf numFmtId="3" fontId="69" fillId="0" borderId="3" xfId="159" applyNumberFormat="1" applyFont="1" applyFill="1" applyBorder="1" applyAlignment="1">
      <alignment horizontal="center" vertical="center"/>
    </xf>
    <xf numFmtId="0" fontId="69" fillId="0" borderId="0" xfId="0" applyFont="1" applyFill="1" applyBorder="1" applyAlignment="1">
      <alignment horizontal="left" vertical="center" indent="4"/>
    </xf>
    <xf numFmtId="3" fontId="69" fillId="0" borderId="0" xfId="159" applyNumberFormat="1" applyFont="1" applyFill="1" applyBorder="1" applyAlignment="1">
      <alignment horizontal="center" vertical="center"/>
    </xf>
    <xf numFmtId="0" fontId="69" fillId="0" borderId="0" xfId="0" applyFont="1" applyFill="1" applyBorder="1" applyAlignment="1">
      <alignment horizontal="left" vertical="center" indent="6"/>
    </xf>
    <xf numFmtId="0" fontId="69" fillId="0" borderId="3" xfId="0" applyFont="1" applyFill="1" applyBorder="1" applyAlignment="1">
      <alignment horizontal="left" vertical="center" indent="2"/>
    </xf>
    <xf numFmtId="1" fontId="72" fillId="36" borderId="0" xfId="0" applyNumberFormat="1" applyFont="1" applyFill="1" applyBorder="1" applyAlignment="1">
      <alignment horizontal="left" vertical="center" wrapText="1"/>
    </xf>
    <xf numFmtId="3" fontId="73" fillId="33" borderId="0" xfId="161" applyNumberFormat="1" applyFont="1" applyFill="1" applyBorder="1" applyAlignment="1">
      <alignment horizontal="center" vertical="center" wrapText="1"/>
    </xf>
    <xf numFmtId="9" fontId="42" fillId="34" borderId="27" xfId="160" applyFont="1" applyFill="1" applyBorder="1" applyAlignment="1">
      <alignment vertical="center"/>
    </xf>
    <xf numFmtId="9" fontId="42" fillId="35" borderId="27" xfId="160" applyFont="1" applyFill="1" applyBorder="1" applyAlignment="1">
      <alignment vertical="center"/>
    </xf>
    <xf numFmtId="9" fontId="42" fillId="35" borderId="28" xfId="160" applyFont="1" applyFill="1" applyBorder="1" applyAlignment="1">
      <alignment vertical="center"/>
    </xf>
    <xf numFmtId="14" fontId="59" fillId="0" borderId="0" xfId="161" applyNumberFormat="1" applyFont="1" applyFill="1" applyBorder="1" applyAlignment="1">
      <alignment vertical="center" wrapText="1"/>
    </xf>
    <xf numFmtId="10" fontId="59" fillId="0" borderId="0" xfId="156" applyNumberFormat="1" applyFont="1" applyFill="1" applyBorder="1" applyAlignment="1">
      <alignment vertical="center" wrapText="1"/>
    </xf>
    <xf numFmtId="0" fontId="75" fillId="4" borderId="0" xfId="0" applyFont="1" applyFill="1" applyBorder="1" applyAlignment="1">
      <alignment horizontal="left" vertical="center" wrapText="1"/>
    </xf>
    <xf numFmtId="0" fontId="42" fillId="4" borderId="0" xfId="0" applyFont="1" applyFill="1" applyBorder="1" applyAlignment="1">
      <alignment horizontal="center" vertical="center"/>
    </xf>
    <xf numFmtId="0" fontId="75" fillId="4" borderId="0" xfId="0" applyFont="1" applyFill="1" applyBorder="1" applyAlignment="1">
      <alignment horizontal="center" vertical="center" wrapText="1"/>
    </xf>
    <xf numFmtId="0" fontId="75" fillId="37" borderId="26" xfId="0" applyFont="1" applyFill="1" applyBorder="1" applyAlignment="1">
      <alignment horizontal="center" vertical="center" wrapText="1"/>
    </xf>
    <xf numFmtId="173" fontId="43" fillId="4" borderId="0" xfId="159" applyNumberFormat="1" applyFont="1" applyFill="1" applyBorder="1" applyAlignment="1">
      <alignment horizontal="right" vertical="center"/>
    </xf>
    <xf numFmtId="0" fontId="42" fillId="37" borderId="3" xfId="0" applyFont="1" applyFill="1" applyBorder="1" applyAlignment="1">
      <alignment horizontal="center" vertical="center" wrapText="1"/>
    </xf>
    <xf numFmtId="0" fontId="42" fillId="4" borderId="0" xfId="0" applyFont="1" applyFill="1" applyBorder="1" applyAlignment="1">
      <alignment horizontal="center" vertical="center" wrapText="1"/>
    </xf>
    <xf numFmtId="0" fontId="42" fillId="4" borderId="0" xfId="0" applyFont="1" applyFill="1" applyAlignment="1">
      <alignment horizontal="center" vertical="center"/>
    </xf>
    <xf numFmtId="0" fontId="42" fillId="4" borderId="3" xfId="0" applyFont="1" applyFill="1" applyBorder="1" applyAlignment="1">
      <alignment vertical="center" wrapText="1"/>
    </xf>
    <xf numFmtId="173" fontId="43" fillId="4" borderId="3" xfId="159" applyNumberFormat="1" applyFont="1" applyFill="1" applyBorder="1" applyAlignment="1">
      <alignment horizontal="center" vertical="center"/>
    </xf>
    <xf numFmtId="164" fontId="43" fillId="4" borderId="3" xfId="0" applyNumberFormat="1" applyFont="1" applyFill="1" applyBorder="1" applyAlignment="1">
      <alignment horizontal="center" vertical="center"/>
    </xf>
    <xf numFmtId="174" fontId="43" fillId="4" borderId="0" xfId="0" applyNumberFormat="1" applyFont="1" applyFill="1" applyBorder="1" applyAlignment="1">
      <alignment vertical="center"/>
    </xf>
    <xf numFmtId="173" fontId="43" fillId="4" borderId="0" xfId="159" applyNumberFormat="1" applyFont="1" applyFill="1" applyBorder="1" applyAlignment="1">
      <alignment horizontal="center" vertical="center"/>
    </xf>
    <xf numFmtId="4" fontId="43" fillId="4" borderId="0" xfId="0" applyNumberFormat="1" applyFont="1" applyFill="1" applyBorder="1" applyAlignment="1">
      <alignment vertical="center"/>
    </xf>
    <xf numFmtId="0" fontId="68" fillId="4" borderId="0" xfId="0" applyFont="1" applyFill="1" applyBorder="1" applyAlignment="1">
      <alignment horizontal="left" vertical="center" wrapText="1"/>
    </xf>
    <xf numFmtId="3" fontId="43" fillId="4" borderId="0" xfId="159" applyNumberFormat="1" applyFont="1" applyFill="1" applyBorder="1" applyAlignment="1">
      <alignment horizontal="center" vertical="center"/>
    </xf>
    <xf numFmtId="0" fontId="68" fillId="4" borderId="0" xfId="0" quotePrefix="1" applyFont="1" applyFill="1" applyBorder="1" applyAlignment="1">
      <alignment horizontal="left" vertical="center" wrapText="1"/>
    </xf>
    <xf numFmtId="173" fontId="43" fillId="4" borderId="0" xfId="159" applyNumberFormat="1" applyFont="1" applyFill="1" applyBorder="1" applyAlignment="1">
      <alignment horizontal="right" vertical="center" wrapText="1"/>
    </xf>
    <xf numFmtId="172" fontId="43" fillId="4" borderId="0" xfId="0" applyNumberFormat="1" applyFont="1" applyFill="1" applyBorder="1" applyAlignment="1">
      <alignment vertical="center"/>
    </xf>
    <xf numFmtId="172" fontId="43" fillId="4" borderId="0" xfId="159" applyNumberFormat="1" applyFont="1" applyFill="1" applyBorder="1" applyAlignment="1">
      <alignment vertical="center"/>
    </xf>
    <xf numFmtId="3" fontId="43" fillId="4" borderId="4" xfId="159" applyNumberFormat="1" applyFont="1" applyFill="1" applyBorder="1" applyAlignment="1">
      <alignment horizontal="center" vertical="center"/>
    </xf>
    <xf numFmtId="173" fontId="43" fillId="4" borderId="4" xfId="159" applyNumberFormat="1" applyFont="1" applyFill="1" applyBorder="1" applyAlignment="1">
      <alignment horizontal="center" vertical="center"/>
    </xf>
    <xf numFmtId="172" fontId="43" fillId="4" borderId="0" xfId="0" applyNumberFormat="1" applyFont="1" applyFill="1" applyBorder="1" applyAlignment="1">
      <alignment horizontal="center" vertical="center"/>
    </xf>
    <xf numFmtId="173" fontId="43" fillId="4" borderId="0" xfId="0" applyNumberFormat="1" applyFont="1" applyFill="1" applyBorder="1" applyAlignment="1">
      <alignment horizontal="center" vertical="center"/>
    </xf>
    <xf numFmtId="173" fontId="43" fillId="4" borderId="26" xfId="159" applyNumberFormat="1" applyFont="1" applyFill="1" applyBorder="1" applyAlignment="1">
      <alignment horizontal="center" vertical="center"/>
    </xf>
    <xf numFmtId="3" fontId="43" fillId="4" borderId="26" xfId="159" applyNumberFormat="1" applyFont="1" applyFill="1" applyBorder="1" applyAlignment="1">
      <alignment horizontal="center" vertical="center"/>
    </xf>
    <xf numFmtId="0" fontId="68" fillId="4" borderId="4" xfId="0" quotePrefix="1" applyFont="1" applyFill="1" applyBorder="1" applyAlignment="1">
      <alignment horizontal="left" vertical="center" wrapText="1"/>
    </xf>
    <xf numFmtId="0" fontId="42" fillId="4" borderId="26" xfId="0" applyFont="1" applyFill="1" applyBorder="1" applyAlignment="1">
      <alignment vertical="center"/>
    </xf>
    <xf numFmtId="0" fontId="42" fillId="4" borderId="3" xfId="0" applyFont="1" applyFill="1" applyBorder="1" applyAlignment="1">
      <alignment vertical="center"/>
    </xf>
    <xf numFmtId="3" fontId="43" fillId="4" borderId="3" xfId="159" applyNumberFormat="1" applyFont="1" applyFill="1" applyBorder="1" applyAlignment="1">
      <alignment horizontal="center" vertical="center"/>
    </xf>
    <xf numFmtId="0" fontId="43" fillId="4" borderId="0" xfId="0" applyFont="1" applyFill="1" applyBorder="1" applyAlignment="1">
      <alignment horizontal="left" vertical="center" indent="1"/>
    </xf>
    <xf numFmtId="0" fontId="43" fillId="4" borderId="3" xfId="0" applyFont="1" applyFill="1" applyBorder="1" applyAlignment="1">
      <alignment vertical="center"/>
    </xf>
    <xf numFmtId="0" fontId="68" fillId="4" borderId="0" xfId="0" applyFont="1" applyFill="1" applyAlignment="1">
      <alignment horizontal="left" vertical="center"/>
    </xf>
    <xf numFmtId="0" fontId="43" fillId="4" borderId="3" xfId="0" applyFont="1" applyFill="1" applyBorder="1" applyAlignment="1">
      <alignment vertical="center" wrapText="1"/>
    </xf>
    <xf numFmtId="43" fontId="43" fillId="4" borderId="0" xfId="0" applyNumberFormat="1" applyFont="1" applyFill="1" applyBorder="1" applyAlignment="1">
      <alignment vertical="center"/>
    </xf>
    <xf numFmtId="0" fontId="42" fillId="4" borderId="3" xfId="0" applyFont="1" applyFill="1" applyBorder="1" applyAlignment="1">
      <alignment horizontal="left" vertical="center"/>
    </xf>
    <xf numFmtId="3" fontId="76" fillId="4" borderId="3" xfId="159" applyNumberFormat="1" applyFont="1" applyFill="1" applyBorder="1" applyAlignment="1">
      <alignment horizontal="center" vertical="center"/>
    </xf>
    <xf numFmtId="173" fontId="76" fillId="4" borderId="3" xfId="159" applyNumberFormat="1" applyFont="1" applyFill="1" applyBorder="1" applyAlignment="1">
      <alignment horizontal="center" vertical="center"/>
    </xf>
    <xf numFmtId="0" fontId="68" fillId="4" borderId="4" xfId="0" applyFont="1" applyFill="1" applyBorder="1" applyAlignment="1">
      <alignment horizontal="left" vertical="center" wrapText="1"/>
    </xf>
    <xf numFmtId="0" fontId="68" fillId="4" borderId="0" xfId="0" applyFont="1" applyFill="1" applyBorder="1" applyAlignment="1">
      <alignment vertical="center" wrapText="1"/>
    </xf>
    <xf numFmtId="173" fontId="42" fillId="4" borderId="3" xfId="159" applyNumberFormat="1" applyFont="1" applyFill="1" applyBorder="1" applyAlignment="1">
      <alignment horizontal="center" vertical="center"/>
    </xf>
    <xf numFmtId="0" fontId="43" fillId="4" borderId="26" xfId="0" applyFont="1" applyFill="1" applyBorder="1" applyAlignment="1">
      <alignment horizontal="left" vertical="center"/>
    </xf>
    <xf numFmtId="0" fontId="43" fillId="4" borderId="0" xfId="0" applyFont="1" applyFill="1" applyBorder="1" applyAlignment="1">
      <alignment horizontal="left" vertical="center" wrapText="1" indent="1"/>
    </xf>
    <xf numFmtId="0" fontId="43" fillId="4" borderId="26" xfId="0" applyFont="1" applyFill="1" applyBorder="1" applyAlignment="1">
      <alignment vertical="center" wrapText="1"/>
    </xf>
    <xf numFmtId="0" fontId="43" fillId="4" borderId="4" xfId="0" applyFont="1" applyFill="1" applyBorder="1" applyAlignment="1">
      <alignment horizontal="left" vertical="center" wrapText="1" indent="1"/>
    </xf>
    <xf numFmtId="0" fontId="75" fillId="4" borderId="0" xfId="0" applyFont="1" applyFill="1" applyBorder="1" applyAlignment="1">
      <alignment vertical="center" wrapText="1"/>
    </xf>
    <xf numFmtId="3" fontId="42" fillId="4" borderId="3" xfId="159" applyNumberFormat="1" applyFont="1" applyFill="1" applyBorder="1" applyAlignment="1">
      <alignment horizontal="center" vertical="center"/>
    </xf>
    <xf numFmtId="0" fontId="68" fillId="4" borderId="0" xfId="0" applyFont="1" applyFill="1" applyBorder="1" applyAlignment="1">
      <alignment horizontal="left" vertical="center"/>
    </xf>
    <xf numFmtId="173" fontId="42" fillId="4" borderId="0" xfId="159" applyNumberFormat="1" applyFont="1" applyFill="1" applyBorder="1" applyAlignment="1">
      <alignment horizontal="center" vertical="center"/>
    </xf>
    <xf numFmtId="0" fontId="43" fillId="4" borderId="0" xfId="0" applyFont="1" applyFill="1" applyBorder="1" applyAlignment="1">
      <alignment horizontal="left" wrapText="1"/>
    </xf>
    <xf numFmtId="0" fontId="75" fillId="4" borderId="0" xfId="0" quotePrefix="1" applyFont="1" applyFill="1" applyBorder="1" applyAlignment="1">
      <alignment vertical="center" wrapText="1"/>
    </xf>
    <xf numFmtId="0" fontId="70" fillId="4" borderId="0" xfId="0" applyFont="1" applyFill="1"/>
    <xf numFmtId="164" fontId="43" fillId="38" borderId="3" xfId="139" applyNumberFormat="1" applyFont="1" applyFill="1" applyBorder="1" applyAlignment="1" applyProtection="1">
      <alignment horizontal="center" vertical="center"/>
    </xf>
    <xf numFmtId="0" fontId="42" fillId="4" borderId="4" xfId="0" applyFont="1" applyFill="1" applyBorder="1" applyAlignment="1">
      <alignment horizontal="left" vertical="center"/>
    </xf>
    <xf numFmtId="3" fontId="50" fillId="4" borderId="0" xfId="157" applyNumberFormat="1" applyFont="1" applyFill="1" applyBorder="1"/>
    <xf numFmtId="3" fontId="54" fillId="4" borderId="0" xfId="156" applyNumberFormat="1" applyFont="1" applyFill="1" applyBorder="1" applyAlignment="1">
      <alignment horizontal="center" vertical="center"/>
    </xf>
    <xf numFmtId="0" fontId="68" fillId="4" borderId="0" xfId="0" applyFont="1" applyFill="1" applyBorder="1" applyAlignment="1">
      <alignment horizontal="left" vertical="center" wrapText="1"/>
    </xf>
    <xf numFmtId="3" fontId="80" fillId="34" borderId="0" xfId="156" applyNumberFormat="1" applyFont="1" applyFill="1" applyBorder="1" applyAlignment="1">
      <alignment vertical="center"/>
    </xf>
    <xf numFmtId="9" fontId="42" fillId="34" borderId="28" xfId="160" applyFont="1" applyFill="1" applyBorder="1" applyAlignment="1">
      <alignment vertical="center"/>
    </xf>
    <xf numFmtId="0" fontId="42" fillId="35" borderId="26" xfId="0" quotePrefix="1" applyFont="1" applyFill="1" applyBorder="1" applyAlignment="1">
      <alignment vertical="center" wrapText="1"/>
    </xf>
    <xf numFmtId="173" fontId="68" fillId="35" borderId="4" xfId="159" applyNumberFormat="1" applyFont="1" applyFill="1" applyBorder="1" applyAlignment="1">
      <alignment horizontal="right" vertical="center"/>
    </xf>
    <xf numFmtId="0" fontId="42" fillId="4" borderId="4" xfId="0" applyFont="1" applyFill="1" applyBorder="1" applyAlignment="1">
      <alignment vertical="center" wrapText="1"/>
    </xf>
    <xf numFmtId="172" fontId="43" fillId="4" borderId="4" xfId="0" applyNumberFormat="1" applyFont="1" applyFill="1" applyBorder="1" applyAlignment="1">
      <alignment horizontal="center" vertical="center"/>
    </xf>
    <xf numFmtId="0" fontId="42" fillId="35" borderId="27" xfId="0" quotePrefix="1" applyFont="1" applyFill="1" applyBorder="1" applyAlignment="1">
      <alignment vertical="center" wrapText="1"/>
    </xf>
    <xf numFmtId="173" fontId="68" fillId="35" borderId="25" xfId="159" applyNumberFormat="1" applyFont="1" applyFill="1" applyBorder="1" applyAlignment="1">
      <alignment horizontal="right" vertical="center"/>
    </xf>
    <xf numFmtId="0" fontId="42" fillId="34" borderId="3" xfId="0" applyFont="1" applyFill="1" applyBorder="1" applyAlignment="1">
      <alignment horizontal="center" vertical="center" wrapText="1"/>
    </xf>
    <xf numFmtId="0" fontId="75" fillId="34" borderId="26" xfId="0" applyFont="1" applyFill="1" applyBorder="1" applyAlignment="1">
      <alignment horizontal="center" vertical="center" wrapText="1"/>
    </xf>
    <xf numFmtId="0" fontId="81" fillId="0" borderId="0" xfId="158" applyNumberFormat="1" applyFont="1"/>
    <xf numFmtId="0" fontId="81" fillId="0" borderId="0" xfId="158" applyFont="1"/>
    <xf numFmtId="14" fontId="81" fillId="0" borderId="0" xfId="158" applyNumberFormat="1" applyFont="1" applyAlignment="1">
      <alignment vertical="center"/>
    </xf>
    <xf numFmtId="14" fontId="83" fillId="0" borderId="0" xfId="158" applyNumberFormat="1" applyFont="1" applyAlignment="1">
      <alignment horizontal="right" vertical="center"/>
    </xf>
    <xf numFmtId="14" fontId="81" fillId="0" borderId="0" xfId="158" applyNumberFormat="1" applyFont="1"/>
    <xf numFmtId="14" fontId="0" fillId="0" borderId="0" xfId="0" applyNumberFormat="1"/>
    <xf numFmtId="0" fontId="81" fillId="0" borderId="0" xfId="158" applyFont="1" applyBorder="1"/>
    <xf numFmtId="0" fontId="81" fillId="0" borderId="0" xfId="158" applyFont="1" applyAlignment="1"/>
    <xf numFmtId="0" fontId="85" fillId="0" borderId="31" xfId="158" quotePrefix="1" applyFont="1" applyBorder="1" applyAlignment="1">
      <alignment vertical="center"/>
    </xf>
    <xf numFmtId="14" fontId="81" fillId="0" borderId="0" xfId="158" applyNumberFormat="1" applyFont="1" applyAlignment="1"/>
    <xf numFmtId="0" fontId="86" fillId="0" borderId="30" xfId="158" applyFont="1" applyFill="1" applyBorder="1" applyAlignment="1">
      <alignment horizontal="left"/>
    </xf>
    <xf numFmtId="14" fontId="87" fillId="0" borderId="0" xfId="158" applyNumberFormat="1" applyFont="1" applyAlignment="1"/>
    <xf numFmtId="14" fontId="89" fillId="4" borderId="0" xfId="163" applyNumberFormat="1" applyFont="1" applyFill="1" applyBorder="1" applyAlignment="1" applyProtection="1"/>
    <xf numFmtId="0" fontId="87" fillId="0" borderId="0" xfId="158" applyFont="1" applyBorder="1" applyAlignment="1"/>
    <xf numFmtId="0" fontId="87" fillId="0" borderId="0" xfId="158" applyFont="1" applyAlignment="1"/>
    <xf numFmtId="0" fontId="89" fillId="4" borderId="0" xfId="163" applyFont="1" applyFill="1" applyBorder="1" applyAlignment="1" applyProtection="1"/>
    <xf numFmtId="14" fontId="89" fillId="4" borderId="0" xfId="163" applyNumberFormat="1" applyFont="1" applyFill="1" applyBorder="1" applyAlignment="1" applyProtection="1">
      <alignment horizontal="left" indent="2"/>
    </xf>
    <xf numFmtId="0" fontId="92" fillId="0" borderId="0" xfId="158" applyFont="1" applyBorder="1" applyAlignment="1"/>
    <xf numFmtId="0" fontId="92" fillId="0" borderId="0" xfId="158" applyFont="1" applyAlignment="1"/>
    <xf numFmtId="0" fontId="89" fillId="4" borderId="0" xfId="163" applyFont="1" applyFill="1" applyBorder="1" applyAlignment="1" applyProtection="1">
      <alignment horizontal="left" indent="2"/>
    </xf>
    <xf numFmtId="0" fontId="92" fillId="0" borderId="0" xfId="158" applyFont="1" applyBorder="1"/>
    <xf numFmtId="0" fontId="92" fillId="0" borderId="0" xfId="158" applyFont="1"/>
    <xf numFmtId="0" fontId="87" fillId="0" borderId="0" xfId="158" applyFont="1"/>
    <xf numFmtId="1" fontId="94" fillId="0" borderId="0" xfId="158" applyNumberFormat="1" applyFont="1" applyBorder="1" applyAlignment="1">
      <alignment horizontal="centerContinuous"/>
    </xf>
    <xf numFmtId="0" fontId="91" fillId="0" borderId="32" xfId="158" applyFont="1" applyFill="1" applyBorder="1" applyAlignment="1">
      <alignment horizontal="left" indent="5"/>
    </xf>
    <xf numFmtId="0" fontId="90" fillId="0" borderId="0" xfId="158" applyFont="1" applyAlignment="1">
      <alignment horizontal="left" indent="2"/>
    </xf>
    <xf numFmtId="14" fontId="90" fillId="0" borderId="0" xfId="158" applyNumberFormat="1" applyFont="1" applyAlignment="1">
      <alignment horizontal="left" indent="2"/>
    </xf>
    <xf numFmtId="0" fontId="91" fillId="4" borderId="0" xfId="158" applyFont="1" applyFill="1" applyAlignment="1">
      <alignment horizontal="left" indent="5"/>
    </xf>
    <xf numFmtId="14" fontId="92" fillId="0" borderId="0" xfId="158" applyNumberFormat="1" applyFont="1" applyAlignment="1"/>
    <xf numFmtId="14" fontId="92" fillId="0" borderId="0" xfId="158" quotePrefix="1" applyNumberFormat="1" applyFont="1" applyAlignment="1">
      <alignment horizontal="left"/>
    </xf>
    <xf numFmtId="14" fontId="89" fillId="4" borderId="0" xfId="163" quotePrefix="1" applyNumberFormat="1" applyFont="1" applyFill="1" applyBorder="1" applyAlignment="1" applyProtection="1"/>
    <xf numFmtId="14" fontId="88" fillId="0" borderId="0" xfId="163" applyNumberFormat="1" applyAlignment="1" applyProtection="1"/>
    <xf numFmtId="0" fontId="65" fillId="0" borderId="0" xfId="163" applyFont="1" applyAlignment="1" applyProtection="1">
      <alignment horizontal="right"/>
    </xf>
    <xf numFmtId="0" fontId="23" fillId="0" borderId="0" xfId="158"/>
    <xf numFmtId="14" fontId="87" fillId="0" borderId="0" xfId="158" applyNumberFormat="1" applyFont="1" applyAlignment="1">
      <alignment horizontal="left" vertical="top" wrapText="1"/>
    </xf>
    <xf numFmtId="0" fontId="95" fillId="4" borderId="0" xfId="158" applyFont="1" applyFill="1" applyAlignment="1">
      <alignment horizontal="left" indent="3"/>
    </xf>
    <xf numFmtId="0" fontId="93" fillId="0" borderId="0" xfId="158" applyFont="1" applyAlignment="1">
      <alignment horizontal="left" indent="2"/>
    </xf>
    <xf numFmtId="0" fontId="96" fillId="0" borderId="0" xfId="158" applyFont="1" applyAlignment="1">
      <alignment horizontal="right"/>
    </xf>
    <xf numFmtId="14" fontId="23" fillId="0" borderId="0" xfId="158" applyNumberFormat="1"/>
    <xf numFmtId="0" fontId="97" fillId="4" borderId="0" xfId="158" applyFont="1" applyFill="1" applyAlignment="1"/>
    <xf numFmtId="0" fontId="98" fillId="0" borderId="0" xfId="158" applyFont="1" applyAlignment="1">
      <alignment horizontal="right"/>
    </xf>
    <xf numFmtId="14" fontId="88" fillId="0" borderId="0" xfId="163" applyNumberFormat="1" applyAlignment="1" applyProtection="1">
      <alignment horizontal="left" indent="2"/>
    </xf>
    <xf numFmtId="0" fontId="88" fillId="0" borderId="0" xfId="163" applyAlignment="1" applyProtection="1">
      <alignment horizontal="left" indent="2"/>
    </xf>
    <xf numFmtId="0" fontId="88" fillId="0" borderId="0" xfId="163" applyAlignment="1" applyProtection="1"/>
    <xf numFmtId="0" fontId="99" fillId="0" borderId="0" xfId="158" applyFont="1"/>
    <xf numFmtId="1" fontId="96" fillId="0" borderId="0" xfId="158" applyNumberFormat="1" applyFont="1" applyBorder="1" applyAlignment="1">
      <alignment horizontal="right"/>
    </xf>
    <xf numFmtId="14" fontId="92" fillId="0" borderId="0" xfId="158" applyNumberFormat="1" applyFont="1"/>
    <xf numFmtId="14" fontId="89" fillId="4" borderId="0" xfId="163" quotePrefix="1" applyNumberFormat="1" applyFont="1" applyFill="1" applyBorder="1" applyAlignment="1" applyProtection="1">
      <alignment horizontal="left" indent="2"/>
    </xf>
    <xf numFmtId="14" fontId="88" fillId="4" borderId="0" xfId="163" quotePrefix="1" applyNumberFormat="1" applyFill="1" applyBorder="1" applyAlignment="1" applyProtection="1">
      <alignment horizontal="left" indent="2"/>
    </xf>
    <xf numFmtId="0" fontId="100" fillId="0" borderId="0" xfId="158" quotePrefix="1" applyFont="1" applyAlignment="1">
      <alignment horizontal="left"/>
    </xf>
    <xf numFmtId="0" fontId="102" fillId="0" borderId="30" xfId="163" quotePrefix="1" applyFont="1" applyFill="1" applyBorder="1" applyAlignment="1" applyProtection="1">
      <alignment horizontal="left" indent="5"/>
    </xf>
    <xf numFmtId="0" fontId="103" fillId="0" borderId="0" xfId="158" applyFont="1" applyAlignment="1"/>
    <xf numFmtId="0" fontId="103" fillId="0" borderId="0" xfId="158" applyFont="1" applyBorder="1" applyAlignment="1"/>
    <xf numFmtId="14" fontId="84" fillId="0" borderId="0" xfId="158" quotePrefix="1" applyNumberFormat="1" applyFont="1" applyAlignment="1">
      <alignment horizontal="left" indent="1"/>
    </xf>
    <xf numFmtId="14" fontId="104" fillId="4" borderId="0" xfId="163" applyNumberFormat="1" applyFont="1" applyFill="1" applyBorder="1" applyAlignment="1" applyProtection="1">
      <alignment horizontal="left" indent="2"/>
    </xf>
    <xf numFmtId="0" fontId="104" fillId="4" borderId="0" xfId="163" applyFont="1" applyFill="1" applyBorder="1" applyAlignment="1" applyProtection="1"/>
    <xf numFmtId="0" fontId="105" fillId="0" borderId="0" xfId="158" applyFont="1" applyBorder="1" applyAlignment="1"/>
    <xf numFmtId="0" fontId="105" fillId="0" borderId="0" xfId="158" applyFont="1" applyAlignment="1"/>
    <xf numFmtId="0" fontId="104" fillId="4" borderId="0" xfId="163" applyFont="1" applyFill="1" applyBorder="1" applyAlignment="1" applyProtection="1">
      <alignment horizontal="left" indent="2"/>
    </xf>
    <xf numFmtId="0" fontId="103" fillId="0" borderId="0" xfId="158" applyFont="1"/>
    <xf numFmtId="0" fontId="84" fillId="0" borderId="0" xfId="163" applyFont="1" applyAlignment="1" applyProtection="1">
      <alignment horizontal="left"/>
    </xf>
    <xf numFmtId="0" fontId="105" fillId="0" borderId="0" xfId="158" applyFont="1" applyBorder="1"/>
    <xf numFmtId="0" fontId="105" fillId="0" borderId="0" xfId="158" applyFont="1"/>
    <xf numFmtId="0" fontId="108" fillId="0" borderId="0" xfId="158" applyFont="1" applyAlignment="1"/>
    <xf numFmtId="14" fontId="108" fillId="0" borderId="0" xfId="158" applyNumberFormat="1" applyFont="1" applyAlignment="1"/>
    <xf numFmtId="0" fontId="109" fillId="0" borderId="0" xfId="158" applyFont="1" applyAlignment="1"/>
    <xf numFmtId="0" fontId="108" fillId="0" borderId="0" xfId="158" applyFont="1"/>
    <xf numFmtId="14" fontId="104" fillId="4" borderId="0" xfId="163" applyNumberFormat="1" applyFont="1" applyFill="1" applyBorder="1" applyAlignment="1" applyProtection="1"/>
    <xf numFmtId="0" fontId="108" fillId="0" borderId="0" xfId="158" applyFont="1" applyBorder="1" applyAlignment="1"/>
    <xf numFmtId="14" fontId="103" fillId="0" borderId="0" xfId="158" applyNumberFormat="1" applyFont="1" applyAlignment="1">
      <alignment horizontal="center"/>
    </xf>
    <xf numFmtId="1" fontId="108" fillId="0" borderId="0" xfId="158" applyNumberFormat="1" applyFont="1" applyBorder="1" applyAlignment="1">
      <alignment horizontal="centerContinuous"/>
    </xf>
    <xf numFmtId="0" fontId="106" fillId="0" borderId="0" xfId="158" applyFont="1" applyAlignment="1"/>
    <xf numFmtId="14" fontId="107" fillId="0" borderId="0" xfId="158" applyNumberFormat="1" applyFont="1" applyAlignment="1">
      <alignment horizontal="left"/>
    </xf>
    <xf numFmtId="0" fontId="108" fillId="0" borderId="0" xfId="158" applyFont="1" applyBorder="1"/>
    <xf numFmtId="0" fontId="102" fillId="0" borderId="30" xfId="163" applyFont="1" applyFill="1" applyBorder="1" applyAlignment="1" applyProtection="1">
      <alignment horizontal="left" indent="5"/>
    </xf>
    <xf numFmtId="0" fontId="88" fillId="0" borderId="30" xfId="163" quotePrefix="1" applyFill="1" applyBorder="1" applyAlignment="1" applyProtection="1">
      <alignment horizontal="left" indent="8"/>
    </xf>
    <xf numFmtId="0" fontId="88" fillId="0" borderId="30" xfId="163" applyFill="1" applyBorder="1" applyAlignment="1" applyProtection="1">
      <alignment horizontal="left" indent="8"/>
    </xf>
    <xf numFmtId="0" fontId="88" fillId="0" borderId="30" xfId="163" applyFont="1" applyFill="1" applyBorder="1" applyAlignment="1" applyProtection="1">
      <alignment horizontal="left" indent="8"/>
    </xf>
    <xf numFmtId="0" fontId="72" fillId="36" borderId="0" xfId="0" applyFont="1" applyFill="1" applyBorder="1" applyAlignment="1">
      <alignment horizontal="left" vertical="center" wrapText="1"/>
    </xf>
    <xf numFmtId="170" fontId="43" fillId="0" borderId="0" xfId="158" applyNumberFormat="1" applyFont="1" applyAlignment="1">
      <alignment horizontal="left" vertical="center"/>
    </xf>
    <xf numFmtId="164" fontId="69" fillId="36" borderId="0" xfId="0" applyNumberFormat="1" applyFont="1" applyFill="1" applyBorder="1" applyAlignment="1">
      <alignment vertical="center"/>
    </xf>
    <xf numFmtId="0" fontId="71" fillId="39" borderId="26" xfId="0" quotePrefix="1" applyFont="1" applyFill="1" applyBorder="1" applyAlignment="1">
      <alignment vertical="center" wrapText="1"/>
    </xf>
    <xf numFmtId="173" fontId="72" fillId="39" borderId="4" xfId="159" applyNumberFormat="1" applyFont="1" applyFill="1" applyBorder="1" applyAlignment="1">
      <alignment horizontal="right" vertical="center"/>
    </xf>
    <xf numFmtId="0" fontId="71" fillId="39" borderId="3" xfId="0" applyFont="1" applyFill="1" applyBorder="1" applyAlignment="1">
      <alignment horizontal="center" vertical="center" wrapText="1"/>
    </xf>
    <xf numFmtId="0" fontId="82" fillId="34" borderId="29" xfId="162" quotePrefix="1" applyFont="1" applyFill="1" applyBorder="1" applyAlignment="1">
      <alignment horizontal="center" vertical="center" wrapText="1"/>
    </xf>
    <xf numFmtId="0" fontId="82" fillId="34" borderId="30" xfId="162" quotePrefix="1" applyFont="1" applyFill="1" applyBorder="1" applyAlignment="1">
      <alignment horizontal="center" vertical="center"/>
    </xf>
    <xf numFmtId="0" fontId="68" fillId="4" borderId="26" xfId="0" applyFont="1" applyFill="1" applyBorder="1" applyAlignment="1">
      <alignment horizontal="left" vertical="center" wrapText="1"/>
    </xf>
    <xf numFmtId="0" fontId="68" fillId="4" borderId="0" xfId="0" applyFont="1" applyFill="1" applyBorder="1" applyAlignment="1">
      <alignment horizontal="left" vertical="center" wrapText="1"/>
    </xf>
    <xf numFmtId="0" fontId="42" fillId="35" borderId="26" xfId="0" applyFont="1" applyFill="1" applyBorder="1" applyAlignment="1">
      <alignment horizontal="center" vertical="center"/>
    </xf>
    <xf numFmtId="0" fontId="42" fillId="35" borderId="25" xfId="0" applyFont="1" applyFill="1" applyBorder="1" applyAlignment="1">
      <alignment horizontal="center" vertical="center"/>
    </xf>
    <xf numFmtId="0" fontId="42" fillId="35" borderId="4" xfId="0" applyFont="1" applyFill="1" applyBorder="1" applyAlignment="1">
      <alignment horizontal="center" vertical="center"/>
    </xf>
    <xf numFmtId="0" fontId="42" fillId="35" borderId="26" xfId="0" applyNumberFormat="1" applyFont="1" applyFill="1" applyBorder="1" applyAlignment="1">
      <alignment horizontal="center" vertical="center"/>
    </xf>
    <xf numFmtId="0" fontId="42" fillId="35" borderId="25" xfId="0" applyNumberFormat="1" applyFont="1" applyFill="1" applyBorder="1" applyAlignment="1">
      <alignment horizontal="center" vertical="center"/>
    </xf>
    <xf numFmtId="0" fontId="42" fillId="35" borderId="4" xfId="0" applyNumberFormat="1" applyFont="1" applyFill="1" applyBorder="1" applyAlignment="1">
      <alignment horizontal="center" vertical="center"/>
    </xf>
    <xf numFmtId="0" fontId="43" fillId="0" borderId="26" xfId="0" applyFont="1" applyFill="1" applyBorder="1" applyAlignment="1">
      <alignment horizontal="left" wrapText="1"/>
    </xf>
    <xf numFmtId="0" fontId="43" fillId="0" borderId="0" xfId="0" applyFont="1" applyFill="1" applyBorder="1" applyAlignment="1">
      <alignment horizontal="left" wrapText="1"/>
    </xf>
    <xf numFmtId="0" fontId="75" fillId="4" borderId="0" xfId="0" applyFont="1" applyFill="1" applyBorder="1" applyAlignment="1">
      <alignment horizontal="center" vertical="center" wrapText="1"/>
    </xf>
    <xf numFmtId="0" fontId="75" fillId="37" borderId="26" xfId="0" applyFont="1" applyFill="1" applyBorder="1" applyAlignment="1">
      <alignment horizontal="center" vertical="center" wrapText="1"/>
    </xf>
    <xf numFmtId="0" fontId="75" fillId="34" borderId="26" xfId="0" applyFont="1" applyFill="1" applyBorder="1" applyAlignment="1">
      <alignment horizontal="center" vertical="center" wrapText="1"/>
    </xf>
    <xf numFmtId="0" fontId="75" fillId="4" borderId="4" xfId="0" applyFont="1" applyFill="1" applyBorder="1" applyAlignment="1">
      <alignment horizontal="left" vertical="center" wrapText="1"/>
    </xf>
    <xf numFmtId="0" fontId="42" fillId="35" borderId="27" xfId="0" applyFont="1" applyFill="1" applyBorder="1" applyAlignment="1">
      <alignment horizontal="center" vertical="center"/>
    </xf>
    <xf numFmtId="0" fontId="42" fillId="35" borderId="27" xfId="0" applyNumberFormat="1" applyFont="1" applyFill="1" applyBorder="1" applyAlignment="1">
      <alignment horizontal="center" vertical="center"/>
    </xf>
    <xf numFmtId="0" fontId="75" fillId="4" borderId="0" xfId="0" applyFont="1" applyFill="1" applyBorder="1" applyAlignment="1">
      <alignment horizontal="left" vertical="center" wrapText="1"/>
    </xf>
    <xf numFmtId="0" fontId="70" fillId="36" borderId="4" xfId="0" applyFont="1" applyFill="1" applyBorder="1" applyAlignment="1">
      <alignment horizontal="left" vertical="center" wrapText="1"/>
    </xf>
    <xf numFmtId="0" fontId="71" fillId="39" borderId="26" xfId="0" applyFont="1" applyFill="1" applyBorder="1" applyAlignment="1">
      <alignment horizontal="center" vertical="center"/>
    </xf>
    <xf numFmtId="0" fontId="71" fillId="39" borderId="4" xfId="0" applyFont="1" applyFill="1" applyBorder="1" applyAlignment="1">
      <alignment horizontal="center" vertical="center"/>
    </xf>
    <xf numFmtId="0" fontId="72" fillId="36" borderId="0" xfId="0" applyFont="1" applyFill="1" applyBorder="1" applyAlignment="1">
      <alignment horizontal="left" vertical="center" wrapText="1"/>
    </xf>
    <xf numFmtId="0" fontId="71" fillId="39" borderId="26" xfId="0" applyNumberFormat="1" applyFont="1" applyFill="1" applyBorder="1" applyAlignment="1">
      <alignment horizontal="center" vertical="center"/>
    </xf>
    <xf numFmtId="0" fontId="70" fillId="39" borderId="26" xfId="0" applyFont="1" applyFill="1" applyBorder="1" applyAlignment="1">
      <alignment horizontal="center" vertical="center" wrapText="1"/>
    </xf>
    <xf numFmtId="0" fontId="110" fillId="35" borderId="26" xfId="0" applyFont="1" applyFill="1" applyBorder="1" applyAlignment="1">
      <alignment horizontal="center" vertical="center"/>
    </xf>
    <xf numFmtId="0" fontId="110" fillId="35" borderId="0" xfId="0" applyFont="1" applyFill="1" applyBorder="1" applyAlignment="1">
      <alignment horizontal="center" vertical="center"/>
    </xf>
    <xf numFmtId="0" fontId="45" fillId="31" borderId="0" xfId="157" quotePrefix="1" applyFont="1" applyFill="1" applyAlignment="1">
      <alignment horizontal="center" vertical="center"/>
    </xf>
    <xf numFmtId="0" fontId="51" fillId="0" borderId="0" xfId="157" applyFont="1" applyAlignment="1">
      <alignment horizontal="center" vertical="center"/>
    </xf>
    <xf numFmtId="170" fontId="65" fillId="0" borderId="0" xfId="157" applyNumberFormat="1" applyFont="1" applyFill="1" applyBorder="1" applyAlignment="1">
      <alignment horizontal="right" wrapText="1"/>
    </xf>
    <xf numFmtId="10" fontId="74" fillId="0" borderId="0" xfId="156" applyNumberFormat="1" applyFont="1" applyFill="1" applyBorder="1" applyAlignment="1">
      <alignment horizontal="right" vertical="center" wrapText="1"/>
    </xf>
  </cellXfs>
  <cellStyles count="164">
    <cellStyle name="20% - Accent1" xfId="2"/>
    <cellStyle name="20% - Accent2" xfId="3"/>
    <cellStyle name="20% - Accent3" xfId="4"/>
    <cellStyle name="20% - Accent4" xfId="5"/>
    <cellStyle name="20% - Accent5" xfId="156"/>
    <cellStyle name="20% - Accent6" xfId="6"/>
    <cellStyle name="20% - Cor1 2" xfId="7"/>
    <cellStyle name="20% - Cor1 2 2" xfId="137"/>
    <cellStyle name="20% - Cor1 3" xfId="8"/>
    <cellStyle name="20% - Cor1 4" xfId="9"/>
    <cellStyle name="20% - Cor1 5" xfId="141"/>
    <cellStyle name="20% - Cor2 2" xfId="10"/>
    <cellStyle name="20% - Cor3 2" xfId="11"/>
    <cellStyle name="20% - Cor4 2" xfId="12"/>
    <cellStyle name="20% - Cor5" xfId="161" builtinId="46"/>
    <cellStyle name="20% - Cor5 2" xfId="13"/>
    <cellStyle name="20% - Cor6 2" xfId="14"/>
    <cellStyle name="40% - Accent1" xfId="15"/>
    <cellStyle name="40% - Accent2" xfId="16"/>
    <cellStyle name="40% - Accent3" xfId="17"/>
    <cellStyle name="40% - Accent4" xfId="18"/>
    <cellStyle name="40% - Accent5" xfId="19"/>
    <cellStyle name="40% - Accent6" xfId="20"/>
    <cellStyle name="40% - Cor1 2" xfId="21"/>
    <cellStyle name="40% - Cor2 2" xfId="22"/>
    <cellStyle name="40% - Cor3 2" xfId="23"/>
    <cellStyle name="40% - Cor4 2" xfId="24"/>
    <cellStyle name="40% - Cor5 2" xfId="25"/>
    <cellStyle name="40% - Cor6 2" xfId="26"/>
    <cellStyle name="60% - Accent1" xfId="27"/>
    <cellStyle name="60% - Accent2" xfId="28"/>
    <cellStyle name="60% - Accent3" xfId="29"/>
    <cellStyle name="60% - Accent4" xfId="30"/>
    <cellStyle name="60% - Accent5" xfId="31"/>
    <cellStyle name="60% - Accent6" xfId="32"/>
    <cellStyle name="60% - Cor1 2" xfId="33"/>
    <cellStyle name="60% - Cor2 2" xfId="34"/>
    <cellStyle name="60% - Cor3 2" xfId="35"/>
    <cellStyle name="60% - Cor4 2" xfId="36"/>
    <cellStyle name="60% - Cor5 2" xfId="37"/>
    <cellStyle name="60% - Cor6 2" xfId="38"/>
    <cellStyle name="Accent1" xfId="39"/>
    <cellStyle name="Accent2" xfId="40"/>
    <cellStyle name="Accent3" xfId="41"/>
    <cellStyle name="Accent4" xfId="42"/>
    <cellStyle name="Accent5" xfId="155"/>
    <cellStyle name="Accent6" xfId="43"/>
    <cellStyle name="annee semestre" xfId="44"/>
    <cellStyle name="Bad" xfId="45"/>
    <cellStyle name="CABECALHO" xfId="46"/>
    <cellStyle name="Cabeçalho 1 2" xfId="47"/>
    <cellStyle name="CABECALHO 2" xfId="142"/>
    <cellStyle name="Cabeçalho 2 2" xfId="48"/>
    <cellStyle name="Cabeçalho 3 2" xfId="49"/>
    <cellStyle name="Cabeçalho 4 2" xfId="50"/>
    <cellStyle name="Calculation" xfId="51"/>
    <cellStyle name="Cálculo 2" xfId="52"/>
    <cellStyle name="Célula Ligada 2" xfId="53"/>
    <cellStyle name="Check Cell" xfId="54"/>
    <cellStyle name="Cor1 2" xfId="55"/>
    <cellStyle name="Cor2 2" xfId="56"/>
    <cellStyle name="Cor3 2" xfId="57"/>
    <cellStyle name="Cor4 2" xfId="58"/>
    <cellStyle name="Cor5 2" xfId="59"/>
    <cellStyle name="Cor6 2" xfId="60"/>
    <cellStyle name="Correcto 2" xfId="61"/>
    <cellStyle name="DADOS" xfId="62"/>
    <cellStyle name="DADOS 2" xfId="143"/>
    <cellStyle name="données" xfId="63"/>
    <cellStyle name="donnéesbord" xfId="64"/>
    <cellStyle name="Entrada 2" xfId="65"/>
    <cellStyle name="Explanatory Text" xfId="66"/>
    <cellStyle name="Good" xfId="67"/>
    <cellStyle name="Heading 1" xfId="68"/>
    <cellStyle name="Heading 2" xfId="69"/>
    <cellStyle name="Heading 3" xfId="70"/>
    <cellStyle name="Heading 4" xfId="71"/>
    <cellStyle name="Hiperligação" xfId="163" builtinId="8"/>
    <cellStyle name="Hiperligação 2" xfId="72"/>
    <cellStyle name="Hiperligação 3" xfId="73"/>
    <cellStyle name="Hiperligação 4" xfId="144"/>
    <cellStyle name="Incorrecto 2" xfId="74"/>
    <cellStyle name="Input" xfId="75"/>
    <cellStyle name="LineBottom2" xfId="76"/>
    <cellStyle name="LineBottom3" xfId="77"/>
    <cellStyle name="Linha1" xfId="139"/>
    <cellStyle name="Linked Cell" xfId="78"/>
    <cellStyle name="Moeda 2" xfId="145"/>
    <cellStyle name="Neutral" xfId="79"/>
    <cellStyle name="Neutro 2" xfId="80"/>
    <cellStyle name="Normal" xfId="0" builtinId="0"/>
    <cellStyle name="Normal 10" xfId="146"/>
    <cellStyle name="Normal 11" xfId="147"/>
    <cellStyle name="Normal 12" xfId="148"/>
    <cellStyle name="Normal 2" xfId="1"/>
    <cellStyle name="Normal 2 2" xfId="81"/>
    <cellStyle name="Normal 2 3" xfId="138"/>
    <cellStyle name="Normal 2 4" xfId="158"/>
    <cellStyle name="Normal 3" xfId="82"/>
    <cellStyle name="Normal 3 2" xfId="136"/>
    <cellStyle name="Normal 4" xfId="83"/>
    <cellStyle name="Normal 5" xfId="84"/>
    <cellStyle name="Normal 6" xfId="85"/>
    <cellStyle name="Normal 6 2" xfId="86"/>
    <cellStyle name="Normal 6 3" xfId="154"/>
    <cellStyle name="Normal 7" xfId="87"/>
    <cellStyle name="Normal 8" xfId="149"/>
    <cellStyle name="Normal 9" xfId="140"/>
    <cellStyle name="Normal_08_2009_Modelo_Trocas 2" xfId="157"/>
    <cellStyle name="Normal_PRINCIP" xfId="159"/>
    <cellStyle name="Normal_Tarifs préférentiels PAR zone et SH2  2" xfId="162"/>
    <cellStyle name="Nota 2" xfId="88"/>
    <cellStyle name="Nota 3" xfId="89"/>
    <cellStyle name="Note" xfId="90"/>
    <cellStyle name="Note 2" xfId="150"/>
    <cellStyle name="notes" xfId="91"/>
    <cellStyle name="NUMLINHA" xfId="92"/>
    <cellStyle name="NUMLINHA 2" xfId="151"/>
    <cellStyle name="Output" xfId="93"/>
    <cellStyle name="Percent 2" xfId="94"/>
    <cellStyle name="Percentagem" xfId="160" builtinId="5"/>
    <cellStyle name="QDTITULO" xfId="95"/>
    <cellStyle name="QDTITULO 2" xfId="152"/>
    <cellStyle name="Saída 2" xfId="96"/>
    <cellStyle name="semestre" xfId="97"/>
    <cellStyle name="ss1" xfId="98"/>
    <cellStyle name="ss10" xfId="99"/>
    <cellStyle name="ss11" xfId="100"/>
    <cellStyle name="ss12" xfId="101"/>
    <cellStyle name="ss13" xfId="102"/>
    <cellStyle name="ss14" xfId="103"/>
    <cellStyle name="ss15" xfId="104"/>
    <cellStyle name="ss16" xfId="105"/>
    <cellStyle name="ss17" xfId="106"/>
    <cellStyle name="ss18" xfId="107"/>
    <cellStyle name="ss19" xfId="108"/>
    <cellStyle name="ss2" xfId="109"/>
    <cellStyle name="ss20" xfId="110"/>
    <cellStyle name="ss21" xfId="111"/>
    <cellStyle name="ss22" xfId="112"/>
    <cellStyle name="ss23" xfId="113"/>
    <cellStyle name="ss24" xfId="114"/>
    <cellStyle name="ss3" xfId="115"/>
    <cellStyle name="ss4" xfId="116"/>
    <cellStyle name="ss5" xfId="117"/>
    <cellStyle name="ss6" xfId="118"/>
    <cellStyle name="ss7" xfId="119"/>
    <cellStyle name="ss8" xfId="120"/>
    <cellStyle name="ss9" xfId="121"/>
    <cellStyle name="Standard_WBBasis" xfId="122"/>
    <cellStyle name="tête chapitre" xfId="123"/>
    <cellStyle name="Texto de Aviso 2" xfId="124"/>
    <cellStyle name="Texto Explicativo 2" xfId="125"/>
    <cellStyle name="TITCOLUNA" xfId="126"/>
    <cellStyle name="TITCOLUNA 2" xfId="153"/>
    <cellStyle name="Title" xfId="127"/>
    <cellStyle name="titre" xfId="128"/>
    <cellStyle name="Título 2" xfId="129"/>
    <cellStyle name="Total 2" xfId="130"/>
    <cellStyle name="Total 3" xfId="131"/>
    <cellStyle name="Verificar Célula 2" xfId="132"/>
    <cellStyle name="Vírgula 2" xfId="133"/>
    <cellStyle name="Warning Text" xfId="134"/>
    <cellStyle name="WithoutLine" xfId="135"/>
  </cellStyles>
  <dxfs count="160">
    <dxf>
      <font>
        <b/>
        <i val="0"/>
        <strike val="0"/>
        <color rgb="FF008080"/>
      </font>
      <numFmt numFmtId="175" formatCode="\+0.0%"/>
    </dxf>
    <dxf>
      <font>
        <b/>
        <i val="0"/>
        <color rgb="FFE46C0A"/>
      </font>
      <numFmt numFmtId="169" formatCode="0.0%"/>
    </dxf>
    <dxf>
      <font>
        <b/>
        <i val="0"/>
        <strike val="0"/>
        <color rgb="FF008080"/>
      </font>
      <numFmt numFmtId="175" formatCode="\+0.0%"/>
    </dxf>
    <dxf>
      <font>
        <b/>
        <i val="0"/>
        <color rgb="FFE46C0A"/>
      </font>
      <numFmt numFmtId="169" formatCode="0.0%"/>
    </dxf>
    <dxf>
      <font>
        <b/>
        <i val="0"/>
        <strike val="0"/>
        <color rgb="FF008080"/>
      </font>
      <numFmt numFmtId="176" formatCode="\+#,##0"/>
    </dxf>
    <dxf>
      <font>
        <b/>
        <i val="0"/>
        <color rgb="FFE46C0A"/>
      </font>
      <numFmt numFmtId="3" formatCode="#,##0"/>
    </dxf>
    <dxf>
      <font>
        <b/>
        <i val="0"/>
        <strike val="0"/>
        <color rgb="FF008080"/>
      </font>
      <numFmt numFmtId="176" formatCode="\+#,##0"/>
    </dxf>
    <dxf>
      <font>
        <b/>
        <i val="0"/>
        <color rgb="FFE46C0A"/>
      </font>
      <numFmt numFmtId="3" formatCode="#,##0"/>
    </dxf>
    <dxf>
      <font>
        <b/>
        <i val="0"/>
        <strike val="0"/>
        <color rgb="FF008080"/>
      </font>
      <numFmt numFmtId="176" formatCode="\+#,##0"/>
    </dxf>
    <dxf>
      <font>
        <b/>
        <i val="0"/>
        <color rgb="FFE46C0A"/>
      </font>
      <numFmt numFmtId="3" formatCode="#,##0"/>
    </dxf>
    <dxf>
      <font>
        <b/>
        <i val="0"/>
        <strike val="0"/>
        <color rgb="FF008080"/>
      </font>
      <numFmt numFmtId="175" formatCode="\+0.0%"/>
    </dxf>
    <dxf>
      <font>
        <b/>
        <i val="0"/>
        <color rgb="FFE46C0A"/>
      </font>
      <numFmt numFmtId="169" formatCode="0.0%"/>
    </dxf>
    <dxf>
      <font>
        <b/>
        <i val="0"/>
        <strike val="0"/>
        <color rgb="FF008080"/>
      </font>
      <numFmt numFmtId="175" formatCode="\+0.0%"/>
    </dxf>
    <dxf>
      <font>
        <b/>
        <i val="0"/>
        <color rgb="FFE46C0A"/>
      </font>
      <numFmt numFmtId="169" formatCode="0.0%"/>
    </dxf>
    <dxf>
      <font>
        <b/>
        <i val="0"/>
        <strike val="0"/>
        <color rgb="FF008080"/>
      </font>
      <numFmt numFmtId="176" formatCode="\+#,##0"/>
    </dxf>
    <dxf>
      <font>
        <b/>
        <i val="0"/>
        <color rgb="FFE46C0A"/>
      </font>
      <numFmt numFmtId="3" formatCode="#,##0"/>
    </dxf>
    <dxf>
      <font>
        <b/>
        <i val="0"/>
        <strike val="0"/>
        <color rgb="FF008080"/>
      </font>
      <numFmt numFmtId="176" formatCode="\+#,##0"/>
    </dxf>
    <dxf>
      <font>
        <b/>
        <i val="0"/>
        <color rgb="FFE46C0A"/>
      </font>
      <numFmt numFmtId="3" formatCode="#,##0"/>
    </dxf>
    <dxf>
      <font>
        <b/>
        <i val="0"/>
        <strike val="0"/>
        <color rgb="FF008080"/>
      </font>
      <numFmt numFmtId="176" formatCode="\+#,##0"/>
    </dxf>
    <dxf>
      <font>
        <b/>
        <i val="0"/>
        <color rgb="FFE46C0A"/>
      </font>
      <numFmt numFmtId="3" formatCode="#,##0"/>
    </dxf>
    <dxf>
      <font>
        <b/>
        <i val="0"/>
        <strike val="0"/>
        <color rgb="FF008080"/>
      </font>
      <numFmt numFmtId="175" formatCode="\+0.0%"/>
    </dxf>
    <dxf>
      <font>
        <b/>
        <i val="0"/>
        <color rgb="FFE46C0A"/>
      </font>
      <numFmt numFmtId="169" formatCode="0.0%"/>
    </dxf>
    <dxf>
      <font>
        <b/>
        <i val="0"/>
        <strike val="0"/>
        <color rgb="FF008080"/>
      </font>
      <numFmt numFmtId="175" formatCode="\+0.0%"/>
    </dxf>
    <dxf>
      <font>
        <b/>
        <i val="0"/>
        <color rgb="FFE46C0A"/>
      </font>
      <numFmt numFmtId="169" formatCode="0.0%"/>
    </dxf>
    <dxf>
      <font>
        <b/>
        <i val="0"/>
        <strike val="0"/>
        <color rgb="FF008080"/>
      </font>
      <numFmt numFmtId="176" formatCode="\+#,##0"/>
    </dxf>
    <dxf>
      <font>
        <b/>
        <i val="0"/>
        <color rgb="FFE46C0A"/>
      </font>
      <numFmt numFmtId="3" formatCode="#,##0"/>
    </dxf>
    <dxf>
      <font>
        <b/>
        <i val="0"/>
        <strike val="0"/>
        <color rgb="FF008080"/>
      </font>
      <numFmt numFmtId="176" formatCode="\+#,##0"/>
    </dxf>
    <dxf>
      <font>
        <b/>
        <i val="0"/>
        <color rgb="FFE46C0A"/>
      </font>
      <numFmt numFmtId="3" formatCode="#,##0"/>
    </dxf>
    <dxf>
      <font>
        <b/>
        <i val="0"/>
        <strike val="0"/>
        <color rgb="FF008080"/>
      </font>
      <numFmt numFmtId="176" formatCode="\+#,##0"/>
    </dxf>
    <dxf>
      <font>
        <b/>
        <i val="0"/>
        <color rgb="FFE46C0A"/>
      </font>
      <numFmt numFmtId="3" formatCode="#,##0"/>
    </dxf>
    <dxf>
      <font>
        <b/>
        <i val="0"/>
        <strike val="0"/>
        <color rgb="FF008080"/>
      </font>
      <numFmt numFmtId="175" formatCode="\+0.0%"/>
    </dxf>
    <dxf>
      <font>
        <b/>
        <i val="0"/>
        <color rgb="FFE46C0A"/>
      </font>
      <numFmt numFmtId="169" formatCode="0.0%"/>
    </dxf>
    <dxf>
      <font>
        <b/>
        <i val="0"/>
        <strike val="0"/>
        <color rgb="FF008080"/>
      </font>
      <numFmt numFmtId="175" formatCode="\+0.0%"/>
    </dxf>
    <dxf>
      <font>
        <b/>
        <i val="0"/>
        <color rgb="FFE46C0A"/>
      </font>
      <numFmt numFmtId="169" formatCode="0.0%"/>
    </dxf>
    <dxf>
      <font>
        <b/>
        <i val="0"/>
        <strike val="0"/>
        <color rgb="FF008080"/>
      </font>
      <numFmt numFmtId="176" formatCode="\+#,##0"/>
    </dxf>
    <dxf>
      <font>
        <b/>
        <i val="0"/>
        <color rgb="FFE46C0A"/>
      </font>
      <numFmt numFmtId="3" formatCode="#,##0"/>
    </dxf>
    <dxf>
      <font>
        <b/>
        <i val="0"/>
        <strike val="0"/>
        <color rgb="FF008080"/>
      </font>
      <numFmt numFmtId="176" formatCode="\+#,##0"/>
    </dxf>
    <dxf>
      <font>
        <b/>
        <i val="0"/>
        <color rgb="FFE46C0A"/>
      </font>
      <numFmt numFmtId="3" formatCode="#,##0"/>
    </dxf>
    <dxf>
      <font>
        <b/>
        <i val="0"/>
        <strike val="0"/>
        <color rgb="FF008080"/>
      </font>
      <numFmt numFmtId="176" formatCode="\+#,##0"/>
    </dxf>
    <dxf>
      <font>
        <b/>
        <i val="0"/>
        <color rgb="FFE46C0A"/>
      </font>
      <numFmt numFmtId="3" formatCode="#,##0"/>
    </dxf>
    <dxf>
      <font>
        <b/>
        <i val="0"/>
        <strike val="0"/>
        <color rgb="FF008080"/>
      </font>
      <numFmt numFmtId="176" formatCode="\+#,##0"/>
    </dxf>
    <dxf>
      <font>
        <b/>
        <i val="0"/>
        <color rgb="FFE46C0A"/>
      </font>
      <numFmt numFmtId="3" formatCode="#,##0"/>
    </dxf>
    <dxf>
      <font>
        <b/>
        <i val="0"/>
        <strike val="0"/>
        <color rgb="FF008080"/>
      </font>
      <numFmt numFmtId="175" formatCode="\+0.0%"/>
    </dxf>
    <dxf>
      <font>
        <b/>
        <i val="0"/>
        <color rgb="FFE46C0A"/>
      </font>
      <numFmt numFmtId="169" formatCode="0.0%"/>
    </dxf>
    <dxf>
      <font>
        <b/>
        <i val="0"/>
        <strike val="0"/>
        <color rgb="FF008080"/>
      </font>
      <numFmt numFmtId="175" formatCode="\+0.0%"/>
    </dxf>
    <dxf>
      <font>
        <b/>
        <i val="0"/>
        <color rgb="FFE46C0A"/>
      </font>
      <numFmt numFmtId="169" formatCode="0.0%"/>
    </dxf>
    <dxf>
      <font>
        <b/>
        <i val="0"/>
        <strike val="0"/>
        <color rgb="FF008080"/>
      </font>
      <numFmt numFmtId="176" formatCode="\+#,##0"/>
    </dxf>
    <dxf>
      <font>
        <b/>
        <i val="0"/>
        <color rgb="FFE46C0A"/>
      </font>
      <numFmt numFmtId="3" formatCode="#,##0"/>
    </dxf>
    <dxf>
      <font>
        <b/>
        <i val="0"/>
        <strike val="0"/>
        <color rgb="FF008080"/>
      </font>
      <numFmt numFmtId="176" formatCode="\+#,##0"/>
    </dxf>
    <dxf>
      <font>
        <b/>
        <i val="0"/>
        <color rgb="FFE46C0A"/>
      </font>
      <numFmt numFmtId="3" formatCode="#,##0"/>
    </dxf>
    <dxf>
      <font>
        <b/>
        <i val="0"/>
        <strike val="0"/>
        <color rgb="FF008080"/>
      </font>
      <numFmt numFmtId="175" formatCode="\+0.0%"/>
    </dxf>
    <dxf>
      <font>
        <b/>
        <i val="0"/>
        <color rgb="FFE46C0A"/>
      </font>
      <numFmt numFmtId="169" formatCode="0.0%"/>
    </dxf>
    <dxf>
      <font>
        <b/>
        <i val="0"/>
        <strike val="0"/>
        <color rgb="FF008080"/>
      </font>
      <numFmt numFmtId="175" formatCode="\+0.0%"/>
    </dxf>
    <dxf>
      <font>
        <b/>
        <i val="0"/>
        <color rgb="FFE46C0A"/>
      </font>
      <numFmt numFmtId="169" formatCode="0.0%"/>
    </dxf>
    <dxf>
      <font>
        <b/>
        <i val="0"/>
        <strike val="0"/>
        <color rgb="FF008080"/>
      </font>
      <numFmt numFmtId="175" formatCode="\+0.0%"/>
    </dxf>
    <dxf>
      <font>
        <b/>
        <i val="0"/>
        <color rgb="FFE46C0A"/>
      </font>
      <numFmt numFmtId="169" formatCode="0.0%"/>
    </dxf>
    <dxf>
      <font>
        <b/>
        <i val="0"/>
        <strike val="0"/>
        <color rgb="FF008080"/>
      </font>
      <numFmt numFmtId="175" formatCode="\+0.0%"/>
    </dxf>
    <dxf>
      <font>
        <b/>
        <i val="0"/>
        <color rgb="FFE46C0A"/>
      </font>
      <numFmt numFmtId="169" formatCode="0.0%"/>
    </dxf>
    <dxf>
      <font>
        <b/>
        <i val="0"/>
        <strike val="0"/>
        <color rgb="FF008080"/>
      </font>
      <numFmt numFmtId="176" formatCode="\+#,##0"/>
    </dxf>
    <dxf>
      <font>
        <b/>
        <i val="0"/>
        <color rgb="FFE46C0A"/>
      </font>
      <numFmt numFmtId="3" formatCode="#,##0"/>
    </dxf>
    <dxf>
      <font>
        <b/>
        <i val="0"/>
        <strike val="0"/>
        <color rgb="FF008080"/>
      </font>
      <numFmt numFmtId="176" formatCode="\+#,##0"/>
    </dxf>
    <dxf>
      <font>
        <b/>
        <i val="0"/>
        <color rgb="FFE46C0A"/>
      </font>
      <numFmt numFmtId="3" formatCode="#,##0"/>
    </dxf>
    <dxf>
      <font>
        <b/>
        <i val="0"/>
        <strike val="0"/>
        <color rgb="FF008080"/>
      </font>
      <numFmt numFmtId="175" formatCode="\+0.0%"/>
    </dxf>
    <dxf>
      <font>
        <b/>
        <i val="0"/>
        <color rgb="FFE46C0A"/>
      </font>
      <numFmt numFmtId="169" formatCode="0.0%"/>
    </dxf>
    <dxf>
      <font>
        <b/>
        <i val="0"/>
        <strike val="0"/>
        <color rgb="FF008080"/>
      </font>
      <numFmt numFmtId="175" formatCode="\+0.0%"/>
    </dxf>
    <dxf>
      <font>
        <b/>
        <i val="0"/>
        <color rgb="FFE46C0A"/>
      </font>
      <numFmt numFmtId="169" formatCode="0.0%"/>
    </dxf>
    <dxf>
      <font>
        <b/>
        <i val="0"/>
        <strike val="0"/>
        <color rgb="FF008080"/>
      </font>
      <numFmt numFmtId="176" formatCode="\+#,##0"/>
    </dxf>
    <dxf>
      <font>
        <b/>
        <i val="0"/>
        <color rgb="FFE46C0A"/>
      </font>
      <numFmt numFmtId="3" formatCode="#,##0"/>
    </dxf>
    <dxf>
      <font>
        <b/>
        <i val="0"/>
        <strike val="0"/>
        <color rgb="FF008080"/>
      </font>
      <numFmt numFmtId="176" formatCode="\+#,##0"/>
    </dxf>
    <dxf>
      <font>
        <b/>
        <i val="0"/>
        <color rgb="FFE46C0A"/>
      </font>
      <numFmt numFmtId="3" formatCode="#,##0"/>
    </dxf>
    <dxf>
      <font>
        <b/>
        <i val="0"/>
        <strike val="0"/>
        <color rgb="FF008080"/>
      </font>
      <numFmt numFmtId="175" formatCode="\+0.0%"/>
    </dxf>
    <dxf>
      <font>
        <b/>
        <i val="0"/>
        <color rgb="FFE46C0A"/>
      </font>
      <numFmt numFmtId="169" formatCode="0.0%"/>
    </dxf>
    <dxf>
      <font>
        <b/>
        <i val="0"/>
        <strike val="0"/>
        <color rgb="FF008080"/>
      </font>
      <numFmt numFmtId="175" formatCode="\+0.0%"/>
    </dxf>
    <dxf>
      <font>
        <b/>
        <i val="0"/>
        <color rgb="FFE46C0A"/>
      </font>
      <numFmt numFmtId="169" formatCode="0.0%"/>
    </dxf>
    <dxf>
      <font>
        <b/>
        <i val="0"/>
        <strike val="0"/>
        <color rgb="FF008080"/>
      </font>
      <numFmt numFmtId="175" formatCode="\+0.0%"/>
    </dxf>
    <dxf>
      <font>
        <b/>
        <i val="0"/>
        <color rgb="FFE46C0A"/>
      </font>
      <numFmt numFmtId="169" formatCode="0.0%"/>
    </dxf>
    <dxf>
      <font>
        <b/>
        <i val="0"/>
        <strike val="0"/>
        <color rgb="FF008080"/>
      </font>
      <numFmt numFmtId="175" formatCode="\+0.0%"/>
    </dxf>
    <dxf>
      <font>
        <b/>
        <i val="0"/>
        <color rgb="FFE46C0A"/>
      </font>
      <numFmt numFmtId="169" formatCode="0.0%"/>
    </dxf>
    <dxf>
      <font>
        <b/>
        <i val="0"/>
        <strike val="0"/>
        <color rgb="FF008080"/>
      </font>
      <numFmt numFmtId="176" formatCode="\+#,##0"/>
    </dxf>
    <dxf>
      <font>
        <b/>
        <i val="0"/>
        <color rgb="FFE46C0A"/>
      </font>
      <numFmt numFmtId="3" formatCode="#,##0"/>
    </dxf>
    <dxf>
      <font>
        <b/>
        <i val="0"/>
        <strike val="0"/>
        <color rgb="FF008080"/>
      </font>
      <numFmt numFmtId="176" formatCode="\+#,##0"/>
    </dxf>
    <dxf>
      <font>
        <b/>
        <i val="0"/>
        <color rgb="FFE46C0A"/>
      </font>
      <numFmt numFmtId="3" formatCode="#,##0"/>
    </dxf>
    <dxf>
      <font>
        <b/>
        <i val="0"/>
        <strike val="0"/>
        <color rgb="FF008080"/>
      </font>
      <numFmt numFmtId="175" formatCode="\+0.0%"/>
    </dxf>
    <dxf>
      <font>
        <b/>
        <i val="0"/>
        <color rgb="FFE46C0A"/>
      </font>
      <numFmt numFmtId="169" formatCode="0.0%"/>
    </dxf>
    <dxf>
      <font>
        <b/>
        <i val="0"/>
        <strike val="0"/>
        <color rgb="FF008080"/>
      </font>
      <numFmt numFmtId="175" formatCode="\+0.0%"/>
    </dxf>
    <dxf>
      <font>
        <b/>
        <i val="0"/>
        <color rgb="FFE46C0A"/>
      </font>
      <numFmt numFmtId="169" formatCode="0.0%"/>
    </dxf>
    <dxf>
      <font>
        <b/>
        <i val="0"/>
        <strike val="0"/>
        <color rgb="FF008080"/>
      </font>
      <numFmt numFmtId="176" formatCode="\+#,##0"/>
    </dxf>
    <dxf>
      <font>
        <b/>
        <i val="0"/>
        <color rgb="FFE46C0A"/>
      </font>
      <numFmt numFmtId="3" formatCode="#,##0"/>
    </dxf>
    <dxf>
      <font>
        <b/>
        <i val="0"/>
        <strike val="0"/>
        <color rgb="FF008080"/>
      </font>
      <numFmt numFmtId="176" formatCode="\+#,##0"/>
    </dxf>
    <dxf>
      <font>
        <b/>
        <i val="0"/>
        <color rgb="FFE46C0A"/>
      </font>
      <numFmt numFmtId="3" formatCode="#,##0"/>
    </dxf>
    <dxf>
      <font>
        <b/>
        <i val="0"/>
        <strike val="0"/>
        <color rgb="FF008080"/>
      </font>
      <numFmt numFmtId="175" formatCode="\+0.0%"/>
    </dxf>
    <dxf>
      <font>
        <b/>
        <i val="0"/>
        <color rgb="FFE46C0A"/>
      </font>
      <numFmt numFmtId="169" formatCode="0.0%"/>
    </dxf>
    <dxf>
      <font>
        <b/>
        <i val="0"/>
        <strike val="0"/>
        <color rgb="FF008080"/>
      </font>
      <numFmt numFmtId="175" formatCode="\+0.0%"/>
    </dxf>
    <dxf>
      <font>
        <b/>
        <i val="0"/>
        <color rgb="FFE46C0A"/>
      </font>
      <numFmt numFmtId="169" formatCode="0.0%"/>
    </dxf>
    <dxf>
      <font>
        <b/>
        <i val="0"/>
        <strike val="0"/>
        <color rgb="FF008080"/>
      </font>
      <numFmt numFmtId="175" formatCode="\+0.0%"/>
    </dxf>
    <dxf>
      <font>
        <b/>
        <i val="0"/>
        <color rgb="FFE46C0A"/>
      </font>
      <numFmt numFmtId="169" formatCode="0.0%"/>
    </dxf>
    <dxf>
      <font>
        <b/>
        <i val="0"/>
        <strike val="0"/>
        <color rgb="FF008080"/>
      </font>
      <numFmt numFmtId="175" formatCode="\+0.0%"/>
    </dxf>
    <dxf>
      <font>
        <b/>
        <i val="0"/>
        <color rgb="FFE46C0A"/>
      </font>
      <numFmt numFmtId="169" formatCode="0.0%"/>
    </dxf>
    <dxf>
      <font>
        <b/>
        <i val="0"/>
        <strike val="0"/>
        <color rgb="FF008080"/>
      </font>
      <numFmt numFmtId="176" formatCode="\+#,##0"/>
    </dxf>
    <dxf>
      <font>
        <b/>
        <i val="0"/>
        <color rgb="FFE46C0A"/>
      </font>
      <numFmt numFmtId="3" formatCode="#,##0"/>
    </dxf>
    <dxf>
      <font>
        <b/>
        <i val="0"/>
        <strike val="0"/>
        <color rgb="FF008080"/>
      </font>
      <numFmt numFmtId="176" formatCode="\+#,##0"/>
    </dxf>
    <dxf>
      <font>
        <b/>
        <i val="0"/>
        <color rgb="FFE46C0A"/>
      </font>
      <numFmt numFmtId="3" formatCode="#,##0"/>
    </dxf>
    <dxf>
      <font>
        <b/>
        <i val="0"/>
        <strike val="0"/>
        <color rgb="FF008080"/>
      </font>
      <numFmt numFmtId="175" formatCode="\+0.0%"/>
    </dxf>
    <dxf>
      <font>
        <b/>
        <i val="0"/>
        <color rgb="FFE46C0A"/>
      </font>
      <numFmt numFmtId="169" formatCode="0.0%"/>
    </dxf>
    <dxf>
      <font>
        <b/>
        <i val="0"/>
        <strike val="0"/>
        <color rgb="FF008080"/>
      </font>
      <numFmt numFmtId="175" formatCode="\+0.0%"/>
    </dxf>
    <dxf>
      <font>
        <b/>
        <i val="0"/>
        <color rgb="FFE46C0A"/>
      </font>
      <numFmt numFmtId="169" formatCode="0.0%"/>
    </dxf>
    <dxf>
      <font>
        <b/>
        <i val="0"/>
        <strike val="0"/>
        <color rgb="FF008080"/>
      </font>
      <numFmt numFmtId="176" formatCode="\+#,##0"/>
    </dxf>
    <dxf>
      <font>
        <b/>
        <i val="0"/>
        <color rgb="FFE46C0A"/>
      </font>
      <numFmt numFmtId="3" formatCode="#,##0"/>
    </dxf>
    <dxf>
      <font>
        <b/>
        <i val="0"/>
        <strike val="0"/>
        <color rgb="FF008080"/>
      </font>
      <numFmt numFmtId="176" formatCode="\+#,##0"/>
    </dxf>
    <dxf>
      <font>
        <b/>
        <i val="0"/>
        <color rgb="FFE46C0A"/>
      </font>
      <numFmt numFmtId="3" formatCode="#,##0"/>
    </dxf>
    <dxf>
      <font>
        <b/>
        <i val="0"/>
        <strike val="0"/>
        <color rgb="FF008080"/>
      </font>
      <numFmt numFmtId="175" formatCode="\+0.0%"/>
    </dxf>
    <dxf>
      <font>
        <b/>
        <i val="0"/>
        <color rgb="FFE46C0A"/>
      </font>
      <numFmt numFmtId="169" formatCode="0.0%"/>
    </dxf>
    <dxf>
      <font>
        <b/>
        <i val="0"/>
        <strike val="0"/>
        <color rgb="FF008080"/>
      </font>
      <numFmt numFmtId="175" formatCode="\+0.0%"/>
    </dxf>
    <dxf>
      <font>
        <b/>
        <i val="0"/>
        <color rgb="FFE46C0A"/>
      </font>
      <numFmt numFmtId="169" formatCode="0.0%"/>
    </dxf>
    <dxf>
      <font>
        <b/>
        <i val="0"/>
        <strike val="0"/>
        <color rgb="FF008080"/>
      </font>
      <numFmt numFmtId="176" formatCode="\+#,##0"/>
    </dxf>
    <dxf>
      <font>
        <b/>
        <i val="0"/>
        <color rgb="FFE46C0A"/>
      </font>
      <numFmt numFmtId="3" formatCode="#,##0"/>
    </dxf>
    <dxf>
      <font>
        <b/>
        <i val="0"/>
        <strike val="0"/>
        <color rgb="FF008080"/>
      </font>
      <numFmt numFmtId="176" formatCode="\+#,##0"/>
    </dxf>
    <dxf>
      <font>
        <b/>
        <i val="0"/>
        <color rgb="FFE46C0A"/>
      </font>
      <numFmt numFmtId="3" formatCode="#,##0"/>
    </dxf>
    <dxf>
      <font>
        <b/>
        <i val="0"/>
        <strike val="0"/>
        <color rgb="FF008080"/>
      </font>
      <numFmt numFmtId="176" formatCode="\+#,##0"/>
    </dxf>
    <dxf>
      <font>
        <b/>
        <i val="0"/>
        <color rgb="FFE46C0A"/>
      </font>
      <numFmt numFmtId="3" formatCode="#,##0"/>
    </dxf>
    <dxf>
      <font>
        <b/>
        <i val="0"/>
        <strike val="0"/>
        <color rgb="FF008080"/>
      </font>
      <numFmt numFmtId="176" formatCode="\+#,##0"/>
    </dxf>
    <dxf>
      <font>
        <b/>
        <i val="0"/>
        <color rgb="FFE46C0A"/>
      </font>
      <numFmt numFmtId="3" formatCode="#,##0"/>
    </dxf>
    <dxf>
      <font>
        <b/>
        <i val="0"/>
        <strike val="0"/>
        <color rgb="FF008080"/>
      </font>
      <numFmt numFmtId="175" formatCode="\+0.0%"/>
    </dxf>
    <dxf>
      <font>
        <b/>
        <i val="0"/>
        <color rgb="FFE46C0A"/>
      </font>
      <numFmt numFmtId="169" formatCode="0.0%"/>
    </dxf>
    <dxf>
      <font>
        <b/>
        <i val="0"/>
        <strike val="0"/>
        <color rgb="FF008080"/>
      </font>
      <numFmt numFmtId="175" formatCode="\+0.0%"/>
    </dxf>
    <dxf>
      <font>
        <b/>
        <i val="0"/>
        <color rgb="FFE46C0A"/>
      </font>
      <numFmt numFmtId="169" formatCode="0.0%"/>
    </dxf>
    <dxf>
      <font>
        <b/>
        <i val="0"/>
        <strike val="0"/>
        <color rgb="FF008080"/>
      </font>
      <numFmt numFmtId="176" formatCode="\+#,##0"/>
    </dxf>
    <dxf>
      <font>
        <b/>
        <i val="0"/>
        <color rgb="FFE46C0A"/>
      </font>
      <numFmt numFmtId="3" formatCode="#,##0"/>
    </dxf>
    <dxf>
      <font>
        <b/>
        <i val="0"/>
        <strike val="0"/>
        <color rgb="FF008080"/>
      </font>
      <numFmt numFmtId="176" formatCode="\+#,##0"/>
    </dxf>
    <dxf>
      <font>
        <b/>
        <i val="0"/>
        <color rgb="FFE46C0A"/>
      </font>
      <numFmt numFmtId="3" formatCode="#,##0"/>
    </dxf>
    <dxf>
      <font>
        <b/>
        <i val="0"/>
        <strike val="0"/>
        <color rgb="FF008080"/>
      </font>
      <numFmt numFmtId="176" formatCode="\+#,##0"/>
    </dxf>
    <dxf>
      <font>
        <b/>
        <i val="0"/>
        <color rgb="FFE46C0A"/>
      </font>
      <numFmt numFmtId="3" formatCode="#,##0"/>
    </dxf>
    <dxf>
      <font>
        <b/>
        <i val="0"/>
        <strike val="0"/>
        <color rgb="FF008080"/>
      </font>
      <numFmt numFmtId="176" formatCode="\+#,##0"/>
    </dxf>
    <dxf>
      <font>
        <b/>
        <i val="0"/>
        <color rgb="FFE46C0A"/>
      </font>
      <numFmt numFmtId="3" formatCode="#,##0"/>
    </dxf>
    <dxf>
      <font>
        <b/>
        <i val="0"/>
        <strike val="0"/>
        <color rgb="FF008080"/>
      </font>
      <numFmt numFmtId="175" formatCode="\+0.0%"/>
    </dxf>
    <dxf>
      <font>
        <b/>
        <i val="0"/>
        <color rgb="FFE46C0A"/>
      </font>
      <numFmt numFmtId="169" formatCode="0.0%"/>
    </dxf>
    <dxf>
      <font>
        <b/>
        <i val="0"/>
        <strike val="0"/>
        <color rgb="FF008080"/>
      </font>
      <numFmt numFmtId="175" formatCode="\+0.0%"/>
    </dxf>
    <dxf>
      <font>
        <b/>
        <i val="0"/>
        <color rgb="FFE46C0A"/>
      </font>
      <numFmt numFmtId="169" formatCode="0.0%"/>
    </dxf>
    <dxf>
      <font>
        <b/>
        <i val="0"/>
        <strike val="0"/>
        <color rgb="FF008080"/>
      </font>
      <numFmt numFmtId="176" formatCode="\+#,##0"/>
    </dxf>
    <dxf>
      <font>
        <b/>
        <i val="0"/>
        <color rgb="FFE46C0A"/>
      </font>
      <numFmt numFmtId="3" formatCode="#,##0"/>
    </dxf>
    <dxf>
      <font>
        <b/>
        <i val="0"/>
        <strike val="0"/>
        <color rgb="FF008080"/>
      </font>
      <numFmt numFmtId="176" formatCode="\+#,##0"/>
    </dxf>
    <dxf>
      <font>
        <b/>
        <i val="0"/>
        <color rgb="FFE46C0A"/>
      </font>
      <numFmt numFmtId="3" formatCode="#,##0"/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-5400000" vert="horz"/>
          <a:lstStyle/>
          <a:p>
            <a:pPr algn="ctr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1" i="0" u="none" strike="noStrike" baseline="0">
                <a:solidFill>
                  <a:srgbClr val="008080"/>
                </a:solidFill>
                <a:latin typeface="Calibri"/>
              </a:rPr>
              <a:t> Balança comercial</a:t>
            </a:r>
          </a:p>
          <a:p>
            <a:pPr algn="ctr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1" i="0" u="none" strike="noStrike" baseline="0">
                <a:solidFill>
                  <a:srgbClr val="008080"/>
                </a:solidFill>
                <a:latin typeface="Calibri"/>
              </a:rPr>
              <a:t>PT-Todo o Mundo</a:t>
            </a:r>
          </a:p>
          <a:p>
            <a:pPr algn="ctr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1" i="0" u="none" strike="noStrike" baseline="0">
                <a:solidFill>
                  <a:srgbClr val="008080"/>
                </a:solidFill>
                <a:latin typeface="Calibri"/>
              </a:rPr>
              <a:t>Frutas, Hortícolas &amp; Flores</a:t>
            </a:r>
          </a:p>
        </c:rich>
      </c:tx>
      <c:layout>
        <c:manualLayout>
          <c:xMode val="edge"/>
          <c:yMode val="edge"/>
          <c:x val="3.8640398165996881E-4"/>
          <c:y val="0.22535176436278798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6956032926531673E-2"/>
          <c:y val="0.10787962962962963"/>
          <c:w val="0.89326885294331337"/>
          <c:h val="0.77104585537918868"/>
        </c:manualLayout>
      </c:layout>
      <c:areaChart>
        <c:grouping val="standard"/>
        <c:varyColors val="0"/>
        <c:ser>
          <c:idx val="5"/>
          <c:order val="2"/>
          <c:tx>
            <c:strRef>
              <c:f>Imp_Exp_Hortofrutícolas!$A$13</c:f>
              <c:strCache>
                <c:ptCount val="1"/>
                <c:pt idx="0">
                  <c:v>Saldo (exp-imp)</c:v>
                </c:pt>
              </c:strCache>
            </c:strRef>
          </c:tx>
          <c:spPr>
            <a:solidFill>
              <a:srgbClr val="9BBB59">
                <a:lumMod val="20000"/>
                <a:lumOff val="80000"/>
              </a:srgbClr>
            </a:solidFill>
            <a:ln w="25400" cap="sq" cmpd="sng">
              <a:solidFill>
                <a:srgbClr val="9BBB59"/>
              </a:solidFill>
              <a:prstDash val="sysDot"/>
            </a:ln>
          </c:spPr>
          <c:dPt>
            <c:idx val="12"/>
            <c:bubble3D val="0"/>
          </c:dPt>
          <c:dPt>
            <c:idx val="17"/>
            <c:bubble3D val="0"/>
          </c:dPt>
          <c:cat>
            <c:strRef>
              <c:f>Imp_Exp_Hortofrutícolas!$B$2:$U$2</c:f>
              <c:strCach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média período</c:v>
                </c:pt>
              </c:strCache>
            </c:strRef>
          </c:cat>
          <c:val>
            <c:numRef>
              <c:f>Imp_Exp_Hortofrutícolas!$B$13:$U$13</c:f>
              <c:numCache>
                <c:formatCode>#,##0</c:formatCode>
                <c:ptCount val="20"/>
                <c:pt idx="0">
                  <c:v>-452.69965100000002</c:v>
                </c:pt>
                <c:pt idx="1">
                  <c:v>-525.8084429999999</c:v>
                </c:pt>
                <c:pt idx="2">
                  <c:v>-475.68084599999997</c:v>
                </c:pt>
                <c:pt idx="3">
                  <c:v>-469.70342300000016</c:v>
                </c:pt>
                <c:pt idx="4">
                  <c:v>-469.05989699999998</c:v>
                </c:pt>
                <c:pt idx="5">
                  <c:v>-441.65595300000012</c:v>
                </c:pt>
                <c:pt idx="6">
                  <c:v>-454.31746399999997</c:v>
                </c:pt>
                <c:pt idx="7">
                  <c:v>-464.68382200000008</c:v>
                </c:pt>
                <c:pt idx="8">
                  <c:v>-437.88336699999991</c:v>
                </c:pt>
                <c:pt idx="9">
                  <c:v>-347.81655600000022</c:v>
                </c:pt>
                <c:pt idx="10">
                  <c:v>-425.87298099999987</c:v>
                </c:pt>
                <c:pt idx="11">
                  <c:v>-315.46504899999968</c:v>
                </c:pt>
                <c:pt idx="12">
                  <c:v>-152.46021399999995</c:v>
                </c:pt>
                <c:pt idx="13">
                  <c:v>-238.84165199999995</c:v>
                </c:pt>
                <c:pt idx="14">
                  <c:v>-94.636282000000165</c:v>
                </c:pt>
                <c:pt idx="15">
                  <c:v>-49.525493999999981</c:v>
                </c:pt>
                <c:pt idx="16">
                  <c:v>-222.57861900000012</c:v>
                </c:pt>
                <c:pt idx="17">
                  <c:v>-152.21967100000006</c:v>
                </c:pt>
                <c:pt idx="18">
                  <c:v>-221.15565100000003</c:v>
                </c:pt>
                <c:pt idx="19">
                  <c:v>-337.47710710526314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630989664"/>
        <c:axId val="-630988032"/>
      </c:areaChart>
      <c:barChart>
        <c:barDir val="col"/>
        <c:grouping val="clustered"/>
        <c:varyColors val="0"/>
        <c:ser>
          <c:idx val="3"/>
          <c:order val="0"/>
          <c:tx>
            <c:strRef>
              <c:f>Imp_Exp_Hortofrutícolas!$A$7</c:f>
              <c:strCache>
                <c:ptCount val="1"/>
                <c:pt idx="0">
                  <c:v>Total de Exportações </c:v>
                </c:pt>
              </c:strCache>
            </c:strRef>
          </c:tx>
          <c:spPr>
            <a:solidFill>
              <a:srgbClr val="008080"/>
            </a:solidFill>
          </c:spPr>
          <c:invertIfNegative val="0"/>
          <c:dPt>
            <c:idx val="12"/>
            <c:invertIfNegative val="0"/>
            <c:bubble3D val="0"/>
          </c:dPt>
          <c:dPt>
            <c:idx val="17"/>
            <c:invertIfNegative val="0"/>
            <c:bubble3D val="0"/>
          </c:dPt>
          <c:dPt>
            <c:idx val="19"/>
            <c:invertIfNegative val="0"/>
            <c:bubble3D val="0"/>
            <c:spPr>
              <a:solidFill>
                <a:srgbClr val="008080">
                  <a:alpha val="50000"/>
                </a:srgbClr>
              </a:solidFill>
            </c:spPr>
          </c:dPt>
          <c:cat>
            <c:strRef>
              <c:f>Imp_Exp_Hortofrutícolas!$B$2:$U$2</c:f>
              <c:strCach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média período</c:v>
                </c:pt>
              </c:strCache>
            </c:strRef>
          </c:cat>
          <c:val>
            <c:numRef>
              <c:f>Imp_Exp_Hortofrutícolas!$B$7:$U$7</c:f>
              <c:numCache>
                <c:formatCode>#,##0</c:formatCode>
                <c:ptCount val="20"/>
                <c:pt idx="0">
                  <c:v>298.96983299999999</c:v>
                </c:pt>
                <c:pt idx="1">
                  <c:v>344.27297500000003</c:v>
                </c:pt>
                <c:pt idx="2">
                  <c:v>380.479558</c:v>
                </c:pt>
                <c:pt idx="3">
                  <c:v>410.52253399999995</c:v>
                </c:pt>
                <c:pt idx="4">
                  <c:v>437.37411699999996</c:v>
                </c:pt>
                <c:pt idx="5">
                  <c:v>440.97729599999997</c:v>
                </c:pt>
                <c:pt idx="6">
                  <c:v>496.48388399999999</c:v>
                </c:pt>
                <c:pt idx="7">
                  <c:v>601.74588099999994</c:v>
                </c:pt>
                <c:pt idx="8">
                  <c:v>699.012338</c:v>
                </c:pt>
                <c:pt idx="9">
                  <c:v>729.67099899999994</c:v>
                </c:pt>
                <c:pt idx="10">
                  <c:v>780.30730800000003</c:v>
                </c:pt>
                <c:pt idx="11">
                  <c:v>836.62166700000012</c:v>
                </c:pt>
                <c:pt idx="12">
                  <c:v>920.93402300000002</c:v>
                </c:pt>
                <c:pt idx="13">
                  <c:v>999.93558900000005</c:v>
                </c:pt>
                <c:pt idx="14">
                  <c:v>1101.401852</c:v>
                </c:pt>
                <c:pt idx="15">
                  <c:v>1213.9909130000001</c:v>
                </c:pt>
                <c:pt idx="16">
                  <c:v>1273.506333</c:v>
                </c:pt>
                <c:pt idx="17">
                  <c:v>1469.709525</c:v>
                </c:pt>
                <c:pt idx="18">
                  <c:v>1493.5078510000001</c:v>
                </c:pt>
                <c:pt idx="19">
                  <c:v>785.75918294736846</c:v>
                </c:pt>
              </c:numCache>
            </c:numRef>
          </c:val>
        </c:ser>
        <c:ser>
          <c:idx val="4"/>
          <c:order val="1"/>
          <c:tx>
            <c:strRef>
              <c:f>Imp_Exp_Hortofrutícolas!$A$12</c:f>
              <c:strCache>
                <c:ptCount val="1"/>
                <c:pt idx="0">
                  <c:v>Total de Importações </c:v>
                </c:pt>
              </c:strCache>
            </c:strRef>
          </c:tx>
          <c:spPr>
            <a:solidFill>
              <a:srgbClr val="E46C0A"/>
            </a:solidFill>
          </c:spPr>
          <c:invertIfNegative val="0"/>
          <c:dPt>
            <c:idx val="12"/>
            <c:invertIfNegative val="0"/>
            <c:bubble3D val="0"/>
          </c:dPt>
          <c:dPt>
            <c:idx val="17"/>
            <c:invertIfNegative val="0"/>
            <c:bubble3D val="0"/>
          </c:dPt>
          <c:dPt>
            <c:idx val="19"/>
            <c:invertIfNegative val="0"/>
            <c:bubble3D val="0"/>
            <c:spPr>
              <a:solidFill>
                <a:srgbClr val="E46C0A">
                  <a:alpha val="50000"/>
                </a:srgbClr>
              </a:solidFill>
            </c:spPr>
          </c:dPt>
          <c:cat>
            <c:strRef>
              <c:f>Imp_Exp_Hortofrutícolas!$B$2:$U$2</c:f>
              <c:strCach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média período</c:v>
                </c:pt>
              </c:strCache>
            </c:strRef>
          </c:cat>
          <c:val>
            <c:numRef>
              <c:f>Imp_Exp_Hortofrutícolas!$B$12:$U$12</c:f>
              <c:numCache>
                <c:formatCode>#,##0</c:formatCode>
                <c:ptCount val="20"/>
                <c:pt idx="0">
                  <c:v>751.66948400000001</c:v>
                </c:pt>
                <c:pt idx="1">
                  <c:v>870.08141799999999</c:v>
                </c:pt>
                <c:pt idx="2">
                  <c:v>856.16040399999997</c:v>
                </c:pt>
                <c:pt idx="3">
                  <c:v>880.22595700000011</c:v>
                </c:pt>
                <c:pt idx="4">
                  <c:v>906.43401399999993</c:v>
                </c:pt>
                <c:pt idx="5">
                  <c:v>882.63324900000009</c:v>
                </c:pt>
                <c:pt idx="6">
                  <c:v>950.80134799999996</c:v>
                </c:pt>
                <c:pt idx="7">
                  <c:v>1066.429703</c:v>
                </c:pt>
                <c:pt idx="8">
                  <c:v>1136.8957049999999</c:v>
                </c:pt>
                <c:pt idx="9">
                  <c:v>1077.4875550000002</c:v>
                </c:pt>
                <c:pt idx="10">
                  <c:v>1206.1802889999999</c:v>
                </c:pt>
                <c:pt idx="11">
                  <c:v>1152.0867159999998</c:v>
                </c:pt>
                <c:pt idx="12">
                  <c:v>1073.394237</c:v>
                </c:pt>
                <c:pt idx="13">
                  <c:v>1238.777241</c:v>
                </c:pt>
                <c:pt idx="14">
                  <c:v>1196.0381340000001</c:v>
                </c:pt>
                <c:pt idx="15">
                  <c:v>1263.5164070000001</c:v>
                </c:pt>
                <c:pt idx="16">
                  <c:v>1496.0849520000002</c:v>
                </c:pt>
                <c:pt idx="17">
                  <c:v>1621.929196</c:v>
                </c:pt>
                <c:pt idx="18">
                  <c:v>1714.6635020000001</c:v>
                </c:pt>
                <c:pt idx="19">
                  <c:v>1123.2362900526316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630989664"/>
        <c:axId val="-630988032"/>
      </c:barChart>
      <c:catAx>
        <c:axId val="-630989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  <c:crossAx val="-630988032"/>
        <c:crosses val="autoZero"/>
        <c:auto val="1"/>
        <c:lblAlgn val="ctr"/>
        <c:lblOffset val="100"/>
        <c:noMultiLvlLbl val="0"/>
      </c:catAx>
      <c:valAx>
        <c:axId val="-630988032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85000"/>
                </a:sys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PT"/>
                  <a:t>milhões de euros</a:t>
                </a:r>
              </a:p>
            </c:rich>
          </c:tx>
          <c:layout>
            <c:manualLayout>
              <c:xMode val="edge"/>
              <c:yMode val="edge"/>
              <c:x val="4.2855263183054104E-2"/>
              <c:y val="0.23123589065255731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  <c:crossAx val="-630989664"/>
        <c:crosses val="autoZero"/>
        <c:crossBetween val="between"/>
        <c:majorUnit val="1000"/>
      </c:valAx>
    </c:plotArea>
    <c:legend>
      <c:legendPos val="b"/>
      <c:layout>
        <c:manualLayout>
          <c:xMode val="edge"/>
          <c:yMode val="edge"/>
          <c:x val="0.40549949774796668"/>
          <c:y val="0.89430599647266329"/>
          <c:w val="0.20610666534987579"/>
          <c:h val="9.4494708994709006E-2"/>
        </c:manualLayout>
      </c:layout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PT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>
      <c:oddFooter>&amp;L&amp;"-,Bold"&amp;8&amp;K008080Fonte&amp;"-,Regular"&amp;K01+000: INE/GPP&amp;R&amp;8* dados provisórios</c:oddFooter>
    </c:headerFooter>
    <c:pageMargins b="0.74803149606299213" l="0.70866141732283472" r="0.70866141732283472" t="0.74803149606299213" header="0.31496062992125984" footer="0.31496062992125984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-5400000" vert="horz"/>
          <a:lstStyle/>
          <a:p>
            <a:pPr algn="ctr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1" i="0" u="none" strike="noStrike" baseline="0">
                <a:solidFill>
                  <a:srgbClr val="008080"/>
                </a:solidFill>
                <a:latin typeface="Calibri"/>
              </a:rPr>
              <a:t> Balança comercial</a:t>
            </a:r>
          </a:p>
          <a:p>
            <a:pPr algn="ctr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1" i="0" u="none" strike="noStrike" baseline="0">
                <a:solidFill>
                  <a:srgbClr val="008080"/>
                </a:solidFill>
                <a:latin typeface="Calibri"/>
              </a:rPr>
              <a:t>PT-Todo o Mundo</a:t>
            </a:r>
          </a:p>
          <a:p>
            <a:pPr algn="ctr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1" i="0" u="none" strike="noStrike" baseline="0">
                <a:solidFill>
                  <a:srgbClr val="008080"/>
                </a:solidFill>
                <a:latin typeface="Calibri"/>
              </a:rPr>
              <a:t>Madeira</a:t>
            </a:r>
          </a:p>
        </c:rich>
      </c:tx>
      <c:layout>
        <c:manualLayout>
          <c:xMode val="edge"/>
          <c:yMode val="edge"/>
          <c:x val="3.8640398165996881E-4"/>
          <c:y val="0.22535176436278798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7891767785506961E-2"/>
          <c:y val="6.3082498210450963E-2"/>
          <c:w val="0.88947450629275948"/>
          <c:h val="0.73744797178130506"/>
        </c:manualLayout>
      </c:layout>
      <c:areaChart>
        <c:grouping val="standard"/>
        <c:varyColors val="0"/>
        <c:ser>
          <c:idx val="5"/>
          <c:order val="2"/>
          <c:tx>
            <c:strRef>
              <c:f>'Imp_Exp_Pasta madeira'!$A$5</c:f>
              <c:strCache>
                <c:ptCount val="1"/>
                <c:pt idx="0">
                  <c:v>Saldo (exp-imp)</c:v>
                </c:pt>
              </c:strCache>
            </c:strRef>
          </c:tx>
          <c:spPr>
            <a:solidFill>
              <a:srgbClr val="9BBB59">
                <a:lumMod val="20000"/>
                <a:lumOff val="80000"/>
              </a:srgbClr>
            </a:solidFill>
            <a:ln w="25400" cap="sq" cmpd="sng">
              <a:solidFill>
                <a:srgbClr val="9BBB59"/>
              </a:solidFill>
              <a:prstDash val="sysDot"/>
            </a:ln>
          </c:spPr>
          <c:dPt>
            <c:idx val="12"/>
            <c:bubble3D val="0"/>
          </c:dPt>
          <c:dPt>
            <c:idx val="17"/>
            <c:bubble3D val="0"/>
          </c:dPt>
          <c:cat>
            <c:strRef>
              <c:f>'Imp_Exp_Pasta madeira'!$B$2:$U$2</c:f>
              <c:strCach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média período</c:v>
                </c:pt>
              </c:strCache>
            </c:strRef>
          </c:cat>
          <c:val>
            <c:numRef>
              <c:f>'Imp_Exp_Pasta madeira'!$B$5:$U$5</c:f>
              <c:numCache>
                <c:formatCode>#,##0</c:formatCode>
                <c:ptCount val="20"/>
                <c:pt idx="0">
                  <c:v>529.88710700000001</c:v>
                </c:pt>
                <c:pt idx="1">
                  <c:v>383.69795399999998</c:v>
                </c:pt>
                <c:pt idx="2">
                  <c:v>361.51615499999997</c:v>
                </c:pt>
                <c:pt idx="3">
                  <c:v>341.831816</c:v>
                </c:pt>
                <c:pt idx="4">
                  <c:v>340.22056800000001</c:v>
                </c:pt>
                <c:pt idx="5">
                  <c:v>389.12204199999996</c:v>
                </c:pt>
                <c:pt idx="6">
                  <c:v>442.73306099999996</c:v>
                </c:pt>
                <c:pt idx="7">
                  <c:v>462.19606599999997</c:v>
                </c:pt>
                <c:pt idx="8">
                  <c:v>430.50897699999996</c:v>
                </c:pt>
                <c:pt idx="9">
                  <c:v>383.17289499999998</c:v>
                </c:pt>
                <c:pt idx="10">
                  <c:v>491.61277999999999</c:v>
                </c:pt>
                <c:pt idx="11">
                  <c:v>478.93193500000007</c:v>
                </c:pt>
                <c:pt idx="12">
                  <c:v>476.64604700000001</c:v>
                </c:pt>
                <c:pt idx="13">
                  <c:v>469.05836199999999</c:v>
                </c:pt>
                <c:pt idx="14">
                  <c:v>439.00919200000004</c:v>
                </c:pt>
                <c:pt idx="15">
                  <c:v>558.64150699999993</c:v>
                </c:pt>
                <c:pt idx="16">
                  <c:v>549.55831699999999</c:v>
                </c:pt>
                <c:pt idx="17">
                  <c:v>548.28067600000008</c:v>
                </c:pt>
                <c:pt idx="18">
                  <c:v>546.96198500000014</c:v>
                </c:pt>
                <c:pt idx="19">
                  <c:v>453.8730232631579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491014096"/>
        <c:axId val="-491014640"/>
      </c:areaChart>
      <c:barChart>
        <c:barDir val="col"/>
        <c:grouping val="clustered"/>
        <c:varyColors val="0"/>
        <c:ser>
          <c:idx val="3"/>
          <c:order val="0"/>
          <c:tx>
            <c:strRef>
              <c:f>'Imp_Exp_Pasta madeira'!$A$3</c:f>
              <c:strCache>
                <c:ptCount val="1"/>
                <c:pt idx="0">
                  <c:v>Exportações </c:v>
                </c:pt>
              </c:strCache>
            </c:strRef>
          </c:tx>
          <c:spPr>
            <a:solidFill>
              <a:srgbClr val="008080"/>
            </a:solidFill>
          </c:spPr>
          <c:invertIfNegative val="0"/>
          <c:dPt>
            <c:idx val="12"/>
            <c:invertIfNegative val="0"/>
            <c:bubble3D val="0"/>
          </c:dPt>
          <c:dPt>
            <c:idx val="17"/>
            <c:invertIfNegative val="0"/>
            <c:bubble3D val="0"/>
          </c:dPt>
          <c:dPt>
            <c:idx val="19"/>
            <c:invertIfNegative val="0"/>
            <c:bubble3D val="0"/>
            <c:spPr>
              <a:solidFill>
                <a:srgbClr val="008080">
                  <a:alpha val="50000"/>
                </a:srgbClr>
              </a:solidFill>
            </c:spPr>
          </c:dPt>
          <c:cat>
            <c:strRef>
              <c:f>'Imp_Exp_Pasta madeira'!$B$2:$U$2</c:f>
              <c:strCach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média período</c:v>
                </c:pt>
              </c:strCache>
            </c:strRef>
          </c:cat>
          <c:val>
            <c:numRef>
              <c:f>'Imp_Exp_Pasta madeira'!$B$3:$U$3</c:f>
              <c:numCache>
                <c:formatCode>#,##0</c:formatCode>
                <c:ptCount val="20"/>
                <c:pt idx="0">
                  <c:v>603.256665</c:v>
                </c:pt>
                <c:pt idx="1">
                  <c:v>476.099783</c:v>
                </c:pt>
                <c:pt idx="2">
                  <c:v>429.58619299999998</c:v>
                </c:pt>
                <c:pt idx="3">
                  <c:v>401.11949399999997</c:v>
                </c:pt>
                <c:pt idx="4">
                  <c:v>394.74756500000001</c:v>
                </c:pt>
                <c:pt idx="5">
                  <c:v>421.25855799999999</c:v>
                </c:pt>
                <c:pt idx="6">
                  <c:v>480.68384099999997</c:v>
                </c:pt>
                <c:pt idx="7">
                  <c:v>506.188761</c:v>
                </c:pt>
                <c:pt idx="8">
                  <c:v>478.34454399999998</c:v>
                </c:pt>
                <c:pt idx="9">
                  <c:v>424.81723199999999</c:v>
                </c:pt>
                <c:pt idx="10">
                  <c:v>564.03490099999999</c:v>
                </c:pt>
                <c:pt idx="11">
                  <c:v>534.14200200000005</c:v>
                </c:pt>
                <c:pt idx="12">
                  <c:v>526.51354000000003</c:v>
                </c:pt>
                <c:pt idx="13">
                  <c:v>534.27397199999996</c:v>
                </c:pt>
                <c:pt idx="14">
                  <c:v>506.34794300000004</c:v>
                </c:pt>
                <c:pt idx="15">
                  <c:v>633.12140699999998</c:v>
                </c:pt>
                <c:pt idx="16">
                  <c:v>629.74970299999995</c:v>
                </c:pt>
                <c:pt idx="17">
                  <c:v>647.85988300000008</c:v>
                </c:pt>
                <c:pt idx="18">
                  <c:v>673.28909400000009</c:v>
                </c:pt>
                <c:pt idx="19">
                  <c:v>519.23342531578942</c:v>
                </c:pt>
              </c:numCache>
            </c:numRef>
          </c:val>
        </c:ser>
        <c:ser>
          <c:idx val="4"/>
          <c:order val="1"/>
          <c:tx>
            <c:strRef>
              <c:f>'Imp_Exp_Pasta madeira'!$A$4</c:f>
              <c:strCache>
                <c:ptCount val="1"/>
                <c:pt idx="0">
                  <c:v>Importações </c:v>
                </c:pt>
              </c:strCache>
            </c:strRef>
          </c:tx>
          <c:spPr>
            <a:solidFill>
              <a:srgbClr val="E46C0A"/>
            </a:solidFill>
          </c:spPr>
          <c:invertIfNegative val="0"/>
          <c:dPt>
            <c:idx val="12"/>
            <c:invertIfNegative val="0"/>
            <c:bubble3D val="0"/>
          </c:dPt>
          <c:dPt>
            <c:idx val="17"/>
            <c:invertIfNegative val="0"/>
            <c:bubble3D val="0"/>
          </c:dPt>
          <c:dPt>
            <c:idx val="19"/>
            <c:invertIfNegative val="0"/>
            <c:bubble3D val="0"/>
            <c:spPr>
              <a:solidFill>
                <a:srgbClr val="E46C0A">
                  <a:alpha val="50000"/>
                </a:srgbClr>
              </a:solidFill>
            </c:spPr>
          </c:dPt>
          <c:cat>
            <c:strRef>
              <c:f>'Imp_Exp_Pasta madeira'!$B$2:$U$2</c:f>
              <c:strCach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média período</c:v>
                </c:pt>
              </c:strCache>
            </c:strRef>
          </c:cat>
          <c:val>
            <c:numRef>
              <c:f>'Imp_Exp_Pasta madeira'!$B$4:$U$4</c:f>
              <c:numCache>
                <c:formatCode>#,##0</c:formatCode>
                <c:ptCount val="20"/>
                <c:pt idx="0">
                  <c:v>73.369557999999998</c:v>
                </c:pt>
                <c:pt idx="1">
                  <c:v>92.401829000000006</c:v>
                </c:pt>
                <c:pt idx="2">
                  <c:v>68.070037999999997</c:v>
                </c:pt>
                <c:pt idx="3">
                  <c:v>59.287678</c:v>
                </c:pt>
                <c:pt idx="4">
                  <c:v>54.526997000000001</c:v>
                </c:pt>
                <c:pt idx="5">
                  <c:v>32.136516</c:v>
                </c:pt>
                <c:pt idx="6">
                  <c:v>37.950780000000002</c:v>
                </c:pt>
                <c:pt idx="7">
                  <c:v>43.992694999999998</c:v>
                </c:pt>
                <c:pt idx="8">
                  <c:v>47.835566999999998</c:v>
                </c:pt>
                <c:pt idx="9">
                  <c:v>41.644337</c:v>
                </c:pt>
                <c:pt idx="10">
                  <c:v>72.422121000000004</c:v>
                </c:pt>
                <c:pt idx="11">
                  <c:v>55.210067000000002</c:v>
                </c:pt>
                <c:pt idx="12">
                  <c:v>49.867493000000003</c:v>
                </c:pt>
                <c:pt idx="13">
                  <c:v>65.215609999999998</c:v>
                </c:pt>
                <c:pt idx="14">
                  <c:v>67.338751000000002</c:v>
                </c:pt>
                <c:pt idx="15">
                  <c:v>74.479900000000001</c:v>
                </c:pt>
                <c:pt idx="16">
                  <c:v>80.191385999999994</c:v>
                </c:pt>
                <c:pt idx="17">
                  <c:v>99.579206999999997</c:v>
                </c:pt>
                <c:pt idx="18">
                  <c:v>126.32710899999999</c:v>
                </c:pt>
                <c:pt idx="19">
                  <c:v>65.360402052631571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491014096"/>
        <c:axId val="-491014640"/>
      </c:barChart>
      <c:catAx>
        <c:axId val="-491014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  <c:crossAx val="-491014640"/>
        <c:crosses val="autoZero"/>
        <c:auto val="1"/>
        <c:lblAlgn val="ctr"/>
        <c:lblOffset val="100"/>
        <c:noMultiLvlLbl val="0"/>
      </c:catAx>
      <c:valAx>
        <c:axId val="-491014640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85000"/>
                </a:sys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PT"/>
                  <a:t>milhões de euros</a:t>
                </a:r>
              </a:p>
            </c:rich>
          </c:tx>
          <c:layout>
            <c:manualLayout>
              <c:xMode val="edge"/>
              <c:yMode val="edge"/>
              <c:x val="4.057865519272174E-2"/>
              <c:y val="0.23683553791887124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  <c:crossAx val="-491014096"/>
        <c:crosses val="autoZero"/>
        <c:crossBetween val="between"/>
        <c:majorUnit val="200"/>
      </c:valAx>
    </c:plotArea>
    <c:legend>
      <c:legendPos val="b"/>
      <c:layout>
        <c:manualLayout>
          <c:xMode val="edge"/>
          <c:yMode val="edge"/>
          <c:x val="0.40322288816823526"/>
          <c:y val="0.90550529100529098"/>
          <c:w val="0.16813436913108912"/>
          <c:h val="9.4494708994709006E-2"/>
        </c:manualLayout>
      </c:layout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PT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>
      <c:oddFooter>&amp;L&amp;"-,Bold"&amp;8&amp;K008080Fonte&amp;"-,Regular"&amp;K01+000: INE/GPP&amp;R&amp;8* dados provisórios</c:oddFooter>
    </c:headerFooter>
    <c:pageMargins b="0.74803149606299213" l="0.70866141732283472" r="0.70866141732283472" t="0.74803149606299213" header="0.31496062992125984" footer="0.31496062992125984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-5400000" vert="horz"/>
          <a:lstStyle/>
          <a:p>
            <a:pPr algn="ctr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1" i="0" u="none" strike="noStrike" baseline="0">
                <a:solidFill>
                  <a:srgbClr val="008080"/>
                </a:solidFill>
                <a:latin typeface="Calibri"/>
              </a:rPr>
              <a:t> Balança comercial</a:t>
            </a:r>
          </a:p>
          <a:p>
            <a:pPr algn="ctr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1" i="0" u="none" strike="noStrike" baseline="0">
                <a:solidFill>
                  <a:srgbClr val="008080"/>
                </a:solidFill>
                <a:latin typeface="Calibri"/>
              </a:rPr>
              <a:t>PT-Todo o Mundo</a:t>
            </a:r>
          </a:p>
          <a:p>
            <a:pPr algn="ctr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1" i="0" u="none" strike="noStrike" baseline="0">
                <a:solidFill>
                  <a:srgbClr val="008080"/>
                </a:solidFill>
                <a:latin typeface="Calibri"/>
              </a:rPr>
              <a:t>Madeira</a:t>
            </a:r>
          </a:p>
        </c:rich>
      </c:tx>
      <c:layout>
        <c:manualLayout>
          <c:xMode val="edge"/>
          <c:yMode val="edge"/>
          <c:x val="3.8640398165996881E-4"/>
          <c:y val="0.22535176436278798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7891767785506961E-2"/>
          <c:y val="6.3082498210450963E-2"/>
          <c:w val="0.88947450629275948"/>
          <c:h val="0.73744797178130506"/>
        </c:manualLayout>
      </c:layout>
      <c:areaChart>
        <c:grouping val="standard"/>
        <c:varyColors val="0"/>
        <c:ser>
          <c:idx val="5"/>
          <c:order val="2"/>
          <c:tx>
            <c:strRef>
              <c:f>'Imp_Exp_Papel e cartão'!$A$5</c:f>
              <c:strCache>
                <c:ptCount val="1"/>
                <c:pt idx="0">
                  <c:v>Saldo (exp-imp)</c:v>
                </c:pt>
              </c:strCache>
            </c:strRef>
          </c:tx>
          <c:spPr>
            <a:solidFill>
              <a:srgbClr val="9BBB59">
                <a:lumMod val="20000"/>
                <a:lumOff val="80000"/>
              </a:srgbClr>
            </a:solidFill>
            <a:ln w="25400" cap="sq" cmpd="sng">
              <a:solidFill>
                <a:srgbClr val="9BBB59"/>
              </a:solidFill>
              <a:prstDash val="sysDot"/>
            </a:ln>
          </c:spPr>
          <c:dPt>
            <c:idx val="12"/>
            <c:bubble3D val="0"/>
          </c:dPt>
          <c:dPt>
            <c:idx val="17"/>
            <c:bubble3D val="0"/>
          </c:dPt>
          <c:cat>
            <c:strRef>
              <c:f>'Imp_Exp_Papel e cartão'!$B$2:$U$2</c:f>
              <c:strCach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média período</c:v>
                </c:pt>
              </c:strCache>
            </c:strRef>
          </c:cat>
          <c:val>
            <c:numRef>
              <c:f>'Imp_Exp_Papel e cartão'!$B$5:$U$5</c:f>
              <c:numCache>
                <c:formatCode>#,##0</c:formatCode>
                <c:ptCount val="20"/>
                <c:pt idx="0">
                  <c:v>-108.96761299999991</c:v>
                </c:pt>
                <c:pt idx="1">
                  <c:v>-131.29439400000001</c:v>
                </c:pt>
                <c:pt idx="2">
                  <c:v>-86.94502</c:v>
                </c:pt>
                <c:pt idx="3">
                  <c:v>9.0981339999999591</c:v>
                </c:pt>
                <c:pt idx="4">
                  <c:v>-36.197883999999931</c:v>
                </c:pt>
                <c:pt idx="5">
                  <c:v>-36.668903999999998</c:v>
                </c:pt>
                <c:pt idx="6">
                  <c:v>11.520224000000098</c:v>
                </c:pt>
                <c:pt idx="7">
                  <c:v>-16.566387999999961</c:v>
                </c:pt>
                <c:pt idx="8">
                  <c:v>22.968403999999964</c:v>
                </c:pt>
                <c:pt idx="9">
                  <c:v>67.405381000000034</c:v>
                </c:pt>
                <c:pt idx="10">
                  <c:v>355.58462699999995</c:v>
                </c:pt>
                <c:pt idx="11">
                  <c:v>440.073443</c:v>
                </c:pt>
                <c:pt idx="12">
                  <c:v>676.24605199999996</c:v>
                </c:pt>
                <c:pt idx="13">
                  <c:v>751.02537199999983</c:v>
                </c:pt>
                <c:pt idx="14">
                  <c:v>720.72612400000003</c:v>
                </c:pt>
                <c:pt idx="15">
                  <c:v>751.65553099999988</c:v>
                </c:pt>
                <c:pt idx="16">
                  <c:v>791.73389599999996</c:v>
                </c:pt>
                <c:pt idx="17">
                  <c:v>791.85760800000003</c:v>
                </c:pt>
                <c:pt idx="18">
                  <c:v>847.11678400000005</c:v>
                </c:pt>
                <c:pt idx="19">
                  <c:v>306.33533563157897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489092080"/>
        <c:axId val="-489080656"/>
      </c:areaChart>
      <c:barChart>
        <c:barDir val="col"/>
        <c:grouping val="clustered"/>
        <c:varyColors val="0"/>
        <c:ser>
          <c:idx val="3"/>
          <c:order val="0"/>
          <c:tx>
            <c:strRef>
              <c:f>'Imp_Exp_Papel e cartão'!$A$3</c:f>
              <c:strCache>
                <c:ptCount val="1"/>
                <c:pt idx="0">
                  <c:v>Exportações </c:v>
                </c:pt>
              </c:strCache>
            </c:strRef>
          </c:tx>
          <c:spPr>
            <a:solidFill>
              <a:srgbClr val="008080"/>
            </a:solidFill>
          </c:spPr>
          <c:invertIfNegative val="0"/>
          <c:dPt>
            <c:idx val="12"/>
            <c:invertIfNegative val="0"/>
            <c:bubble3D val="0"/>
          </c:dPt>
          <c:dPt>
            <c:idx val="17"/>
            <c:invertIfNegative val="0"/>
            <c:bubble3D val="0"/>
          </c:dPt>
          <c:dPt>
            <c:idx val="19"/>
            <c:invertIfNegative val="0"/>
            <c:bubble3D val="0"/>
            <c:spPr>
              <a:solidFill>
                <a:srgbClr val="008080">
                  <a:alpha val="50000"/>
                </a:srgbClr>
              </a:solidFill>
            </c:spPr>
          </c:dPt>
          <c:cat>
            <c:strRef>
              <c:f>'Imp_Exp_Papel e cartão'!$B$2:$U$2</c:f>
              <c:strCach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média período</c:v>
                </c:pt>
              </c:strCache>
            </c:strRef>
          </c:cat>
          <c:val>
            <c:numRef>
              <c:f>'Imp_Exp_Papel e cartão'!$B$3:$U$3</c:f>
              <c:numCache>
                <c:formatCode>#,##0</c:formatCode>
                <c:ptCount val="20"/>
                <c:pt idx="0">
                  <c:v>776.48786900000005</c:v>
                </c:pt>
                <c:pt idx="1">
                  <c:v>804.54102399999999</c:v>
                </c:pt>
                <c:pt idx="2">
                  <c:v>859.14774999999997</c:v>
                </c:pt>
                <c:pt idx="3">
                  <c:v>950.52106800000001</c:v>
                </c:pt>
                <c:pt idx="4">
                  <c:v>929.07033000000001</c:v>
                </c:pt>
                <c:pt idx="5">
                  <c:v>941.43898000000002</c:v>
                </c:pt>
                <c:pt idx="6">
                  <c:v>1050.499176</c:v>
                </c:pt>
                <c:pt idx="7">
                  <c:v>1119.5743050000001</c:v>
                </c:pt>
                <c:pt idx="8">
                  <c:v>1158.688985</c:v>
                </c:pt>
                <c:pt idx="9">
                  <c:v>1118.465944</c:v>
                </c:pt>
                <c:pt idx="10">
                  <c:v>1474.1564699999999</c:v>
                </c:pt>
                <c:pt idx="11">
                  <c:v>1572.2115200000001</c:v>
                </c:pt>
                <c:pt idx="12">
                  <c:v>1601.243062</c:v>
                </c:pt>
                <c:pt idx="13">
                  <c:v>1696.9774849999999</c:v>
                </c:pt>
                <c:pt idx="14">
                  <c:v>1707.8326420000001</c:v>
                </c:pt>
                <c:pt idx="15">
                  <c:v>1762.072461</c:v>
                </c:pt>
                <c:pt idx="16">
                  <c:v>1776.7279140000001</c:v>
                </c:pt>
                <c:pt idx="17">
                  <c:v>1842.1466820000001</c:v>
                </c:pt>
                <c:pt idx="18">
                  <c:v>1955.36268</c:v>
                </c:pt>
                <c:pt idx="19">
                  <c:v>1320.9034919473681</c:v>
                </c:pt>
              </c:numCache>
            </c:numRef>
          </c:val>
        </c:ser>
        <c:ser>
          <c:idx val="4"/>
          <c:order val="1"/>
          <c:tx>
            <c:strRef>
              <c:f>'Imp_Exp_Papel e cartão'!$A$4</c:f>
              <c:strCache>
                <c:ptCount val="1"/>
                <c:pt idx="0">
                  <c:v>Importações </c:v>
                </c:pt>
              </c:strCache>
            </c:strRef>
          </c:tx>
          <c:spPr>
            <a:solidFill>
              <a:srgbClr val="E46C0A"/>
            </a:solidFill>
          </c:spPr>
          <c:invertIfNegative val="0"/>
          <c:dPt>
            <c:idx val="12"/>
            <c:invertIfNegative val="0"/>
            <c:bubble3D val="0"/>
          </c:dPt>
          <c:dPt>
            <c:idx val="17"/>
            <c:invertIfNegative val="0"/>
            <c:bubble3D val="0"/>
          </c:dPt>
          <c:dPt>
            <c:idx val="19"/>
            <c:invertIfNegative val="0"/>
            <c:bubble3D val="0"/>
            <c:spPr>
              <a:solidFill>
                <a:srgbClr val="E46C0A">
                  <a:alpha val="50000"/>
                </a:srgbClr>
              </a:solidFill>
            </c:spPr>
          </c:dPt>
          <c:cat>
            <c:strRef>
              <c:f>'Imp_Exp_Papel e cartão'!$B$2:$U$2</c:f>
              <c:strCach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média período</c:v>
                </c:pt>
              </c:strCache>
            </c:strRef>
          </c:cat>
          <c:val>
            <c:numRef>
              <c:f>'Imp_Exp_Papel e cartão'!$B$4:$U$4</c:f>
              <c:numCache>
                <c:formatCode>#,##0</c:formatCode>
                <c:ptCount val="20"/>
                <c:pt idx="0">
                  <c:v>885.45548199999996</c:v>
                </c:pt>
                <c:pt idx="1">
                  <c:v>935.835418</c:v>
                </c:pt>
                <c:pt idx="2">
                  <c:v>946.09276999999997</c:v>
                </c:pt>
                <c:pt idx="3">
                  <c:v>941.42293400000005</c:v>
                </c:pt>
                <c:pt idx="4">
                  <c:v>965.26821399999994</c:v>
                </c:pt>
                <c:pt idx="5">
                  <c:v>978.10788400000001</c:v>
                </c:pt>
                <c:pt idx="6">
                  <c:v>1038.9789519999999</c:v>
                </c:pt>
                <c:pt idx="7">
                  <c:v>1136.1406930000001</c:v>
                </c:pt>
                <c:pt idx="8">
                  <c:v>1135.720581</c:v>
                </c:pt>
                <c:pt idx="9">
                  <c:v>1051.060563</c:v>
                </c:pt>
                <c:pt idx="10">
                  <c:v>1118.5718429999999</c:v>
                </c:pt>
                <c:pt idx="11">
                  <c:v>1132.1380770000001</c:v>
                </c:pt>
                <c:pt idx="12">
                  <c:v>924.99701000000005</c:v>
                </c:pt>
                <c:pt idx="13">
                  <c:v>945.95211300000005</c:v>
                </c:pt>
                <c:pt idx="14">
                  <c:v>987.10651800000005</c:v>
                </c:pt>
                <c:pt idx="15">
                  <c:v>1010.4169300000001</c:v>
                </c:pt>
                <c:pt idx="16">
                  <c:v>984.9940180000001</c:v>
                </c:pt>
                <c:pt idx="17">
                  <c:v>1050.289074</c:v>
                </c:pt>
                <c:pt idx="18">
                  <c:v>1108.2458959999999</c:v>
                </c:pt>
                <c:pt idx="19">
                  <c:v>1014.5681563157896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489092080"/>
        <c:axId val="-489080656"/>
      </c:barChart>
      <c:catAx>
        <c:axId val="-489092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  <c:crossAx val="-489080656"/>
        <c:crosses val="autoZero"/>
        <c:auto val="1"/>
        <c:lblAlgn val="ctr"/>
        <c:lblOffset val="100"/>
        <c:noMultiLvlLbl val="0"/>
      </c:catAx>
      <c:valAx>
        <c:axId val="-489080656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85000"/>
                </a:sys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PT"/>
                  <a:t>milhões de euros</a:t>
                </a:r>
              </a:p>
            </c:rich>
          </c:tx>
          <c:layout>
            <c:manualLayout>
              <c:xMode val="edge"/>
              <c:yMode val="edge"/>
              <c:x val="4.057865519272174E-2"/>
              <c:y val="0.23683553791887124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  <c:crossAx val="-489092080"/>
        <c:crosses val="autoZero"/>
        <c:crossBetween val="between"/>
        <c:majorUnit val="500"/>
      </c:valAx>
    </c:plotArea>
    <c:legend>
      <c:legendPos val="b"/>
      <c:layout>
        <c:manualLayout>
          <c:xMode val="edge"/>
          <c:yMode val="edge"/>
          <c:x val="0.40322288816823526"/>
          <c:y val="0.90550529100529098"/>
          <c:w val="0.16813436913108912"/>
          <c:h val="9.4494708994709006E-2"/>
        </c:manualLayout>
      </c:layout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PT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>
      <c:oddFooter>&amp;L&amp;"-,Bold"&amp;8&amp;K008080Fonte&amp;"-,Regular"&amp;K01+000: INE/GPP&amp;R&amp;8* dados provisórios</c:oddFooter>
    </c:headerFooter>
    <c:pageMargins b="0.74803149606299213" l="0.70866141732283472" r="0.70866141732283472" t="0.74803149606299213" header="0.31496062992125984" footer="0.31496062992125984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-5400000" vert="horz"/>
          <a:lstStyle/>
          <a:p>
            <a:pPr algn="ctr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1" i="0" u="none" strike="noStrike" baseline="0">
                <a:solidFill>
                  <a:srgbClr val="008080"/>
                </a:solidFill>
                <a:latin typeface="Calibri"/>
              </a:rPr>
              <a:t> Balança comercial</a:t>
            </a:r>
          </a:p>
          <a:p>
            <a:pPr algn="ctr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1" i="0" u="none" strike="noStrike" baseline="0">
                <a:solidFill>
                  <a:srgbClr val="008080"/>
                </a:solidFill>
                <a:latin typeface="Calibri"/>
              </a:rPr>
              <a:t>PT-Todo o Mundo</a:t>
            </a:r>
          </a:p>
          <a:p>
            <a:pPr algn="ctr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1" i="0" u="none" strike="noStrike" baseline="0">
                <a:solidFill>
                  <a:srgbClr val="008080"/>
                </a:solidFill>
                <a:latin typeface="Calibri"/>
              </a:rPr>
              <a:t>Pecuária</a:t>
            </a:r>
          </a:p>
        </c:rich>
      </c:tx>
      <c:layout>
        <c:manualLayout>
          <c:xMode val="edge"/>
          <c:yMode val="edge"/>
          <c:x val="3.8640398165996881E-4"/>
          <c:y val="0.22535176436278798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7891767785506961E-2"/>
          <c:y val="6.3082498210450963E-2"/>
          <c:w val="0.89979896289451156"/>
          <c:h val="0.77104585537918868"/>
        </c:manualLayout>
      </c:layout>
      <c:areaChart>
        <c:grouping val="standard"/>
        <c:varyColors val="0"/>
        <c:ser>
          <c:idx val="5"/>
          <c:order val="2"/>
          <c:tx>
            <c:strRef>
              <c:f>Imp_Exp_Pecuária!$A$13</c:f>
              <c:strCache>
                <c:ptCount val="1"/>
                <c:pt idx="0">
                  <c:v>Saldo (exp-imp)</c:v>
                </c:pt>
              </c:strCache>
            </c:strRef>
          </c:tx>
          <c:spPr>
            <a:solidFill>
              <a:srgbClr val="9BBB59">
                <a:lumMod val="20000"/>
                <a:lumOff val="80000"/>
              </a:srgbClr>
            </a:solidFill>
            <a:ln w="25400" cap="sq" cmpd="sng">
              <a:solidFill>
                <a:srgbClr val="9BBB59"/>
              </a:solidFill>
              <a:prstDash val="sysDot"/>
            </a:ln>
          </c:spPr>
          <c:dPt>
            <c:idx val="12"/>
            <c:bubble3D val="0"/>
          </c:dPt>
          <c:dPt>
            <c:idx val="17"/>
            <c:bubble3D val="0"/>
          </c:dPt>
          <c:cat>
            <c:strRef>
              <c:f>Imp_Exp_Pecuária!$B$2:$U$2</c:f>
              <c:strCach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média período</c:v>
                </c:pt>
              </c:strCache>
            </c:strRef>
          </c:cat>
          <c:val>
            <c:numRef>
              <c:f>Imp_Exp_Pecuária!$B$13:$U$13</c:f>
              <c:numCache>
                <c:formatCode>#,##0</c:formatCode>
                <c:ptCount val="20"/>
                <c:pt idx="0">
                  <c:v>-667.00780599999996</c:v>
                </c:pt>
                <c:pt idx="1">
                  <c:v>-665.70319700000005</c:v>
                </c:pt>
                <c:pt idx="2">
                  <c:v>-668.89014700000007</c:v>
                </c:pt>
                <c:pt idx="3">
                  <c:v>-683.60755900000015</c:v>
                </c:pt>
                <c:pt idx="4">
                  <c:v>-703.99772099999996</c:v>
                </c:pt>
                <c:pt idx="5">
                  <c:v>-709.32174700000007</c:v>
                </c:pt>
                <c:pt idx="6">
                  <c:v>-858.56877099999997</c:v>
                </c:pt>
                <c:pt idx="7">
                  <c:v>-848.19421899999998</c:v>
                </c:pt>
                <c:pt idx="8">
                  <c:v>-766.77484600000003</c:v>
                </c:pt>
                <c:pt idx="9">
                  <c:v>-835.14733499999988</c:v>
                </c:pt>
                <c:pt idx="10">
                  <c:v>-877.93001400000014</c:v>
                </c:pt>
                <c:pt idx="11">
                  <c:v>-836.0174370000002</c:v>
                </c:pt>
                <c:pt idx="12">
                  <c:v>-762.76921799999991</c:v>
                </c:pt>
                <c:pt idx="13">
                  <c:v>-845.47297300000014</c:v>
                </c:pt>
                <c:pt idx="14">
                  <c:v>-870.73146099999997</c:v>
                </c:pt>
                <c:pt idx="15">
                  <c:v>-790.43131700000026</c:v>
                </c:pt>
                <c:pt idx="16">
                  <c:v>-725.55010399999992</c:v>
                </c:pt>
                <c:pt idx="17">
                  <c:v>-881.37831400000016</c:v>
                </c:pt>
                <c:pt idx="18">
                  <c:v>-979.27916099999993</c:v>
                </c:pt>
                <c:pt idx="19">
                  <c:v>-788.25122878947377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630991840"/>
        <c:axId val="-630991296"/>
      </c:areaChart>
      <c:barChart>
        <c:barDir val="col"/>
        <c:grouping val="clustered"/>
        <c:varyColors val="0"/>
        <c:ser>
          <c:idx val="3"/>
          <c:order val="0"/>
          <c:tx>
            <c:strRef>
              <c:f>Imp_Exp_Pecuária!$A$7</c:f>
              <c:strCache>
                <c:ptCount val="1"/>
                <c:pt idx="0">
                  <c:v>Total de Exportações </c:v>
                </c:pt>
              </c:strCache>
            </c:strRef>
          </c:tx>
          <c:spPr>
            <a:solidFill>
              <a:srgbClr val="008080"/>
            </a:solidFill>
          </c:spPr>
          <c:invertIfNegative val="0"/>
          <c:dPt>
            <c:idx val="12"/>
            <c:invertIfNegative val="0"/>
            <c:bubble3D val="0"/>
          </c:dPt>
          <c:dPt>
            <c:idx val="17"/>
            <c:invertIfNegative val="0"/>
            <c:bubble3D val="0"/>
          </c:dPt>
          <c:dPt>
            <c:idx val="19"/>
            <c:invertIfNegative val="0"/>
            <c:bubble3D val="0"/>
            <c:spPr>
              <a:solidFill>
                <a:srgbClr val="008080">
                  <a:alpha val="50000"/>
                </a:srgbClr>
              </a:solidFill>
            </c:spPr>
          </c:dPt>
          <c:cat>
            <c:strRef>
              <c:f>Imp_Exp_Pecuária!$B$2:$U$2</c:f>
              <c:strCach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média período</c:v>
                </c:pt>
              </c:strCache>
            </c:strRef>
          </c:cat>
          <c:val>
            <c:numRef>
              <c:f>Imp_Exp_Pecuária!$B$7:$U$7</c:f>
              <c:numCache>
                <c:formatCode>#,##0</c:formatCode>
                <c:ptCount val="20"/>
                <c:pt idx="0">
                  <c:v>54.251347000000003</c:v>
                </c:pt>
                <c:pt idx="1">
                  <c:v>69.87927599999999</c:v>
                </c:pt>
                <c:pt idx="2">
                  <c:v>75.157526000000004</c:v>
                </c:pt>
                <c:pt idx="3">
                  <c:v>79.655580999999998</c:v>
                </c:pt>
                <c:pt idx="4">
                  <c:v>92.953401999999997</c:v>
                </c:pt>
                <c:pt idx="5">
                  <c:v>107.97295699999999</c:v>
                </c:pt>
                <c:pt idx="6">
                  <c:v>148.05850000000001</c:v>
                </c:pt>
                <c:pt idx="7">
                  <c:v>180.51499899999999</c:v>
                </c:pt>
                <c:pt idx="8">
                  <c:v>259.57904000000002</c:v>
                </c:pt>
                <c:pt idx="9">
                  <c:v>249.43193900000003</c:v>
                </c:pt>
                <c:pt idx="10">
                  <c:v>249.29473199999998</c:v>
                </c:pt>
                <c:pt idx="11">
                  <c:v>285.35560300000003</c:v>
                </c:pt>
                <c:pt idx="12">
                  <c:v>336.709</c:v>
                </c:pt>
                <c:pt idx="13">
                  <c:v>376.06197400000002</c:v>
                </c:pt>
                <c:pt idx="14">
                  <c:v>414.88444500000003</c:v>
                </c:pt>
                <c:pt idx="15">
                  <c:v>450.66628199999997</c:v>
                </c:pt>
                <c:pt idx="16">
                  <c:v>496.37827299999998</c:v>
                </c:pt>
                <c:pt idx="17">
                  <c:v>466.75455799999997</c:v>
                </c:pt>
                <c:pt idx="18">
                  <c:v>453.410864</c:v>
                </c:pt>
                <c:pt idx="19">
                  <c:v>255.10369989473685</c:v>
                </c:pt>
              </c:numCache>
            </c:numRef>
          </c:val>
        </c:ser>
        <c:ser>
          <c:idx val="4"/>
          <c:order val="1"/>
          <c:tx>
            <c:strRef>
              <c:f>Imp_Exp_Pecuária!$A$12</c:f>
              <c:strCache>
                <c:ptCount val="1"/>
                <c:pt idx="0">
                  <c:v>Total de Importações </c:v>
                </c:pt>
              </c:strCache>
            </c:strRef>
          </c:tx>
          <c:spPr>
            <a:solidFill>
              <a:srgbClr val="E46C0A"/>
            </a:solidFill>
          </c:spPr>
          <c:invertIfNegative val="0"/>
          <c:dPt>
            <c:idx val="12"/>
            <c:invertIfNegative val="0"/>
            <c:bubble3D val="0"/>
          </c:dPt>
          <c:dPt>
            <c:idx val="17"/>
            <c:invertIfNegative val="0"/>
            <c:bubble3D val="0"/>
          </c:dPt>
          <c:dPt>
            <c:idx val="19"/>
            <c:invertIfNegative val="0"/>
            <c:bubble3D val="0"/>
            <c:spPr>
              <a:solidFill>
                <a:srgbClr val="E46C0A">
                  <a:alpha val="50000"/>
                </a:srgbClr>
              </a:solidFill>
            </c:spPr>
          </c:dPt>
          <c:cat>
            <c:strRef>
              <c:f>Imp_Exp_Pecuária!$B$2:$U$2</c:f>
              <c:strCach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média período</c:v>
                </c:pt>
              </c:strCache>
            </c:strRef>
          </c:cat>
          <c:val>
            <c:numRef>
              <c:f>Imp_Exp_Pecuária!$B$12:$U$12</c:f>
              <c:numCache>
                <c:formatCode>#,##0</c:formatCode>
                <c:ptCount val="20"/>
                <c:pt idx="0">
                  <c:v>721.25915299999997</c:v>
                </c:pt>
                <c:pt idx="1">
                  <c:v>735.58247300000005</c:v>
                </c:pt>
                <c:pt idx="2">
                  <c:v>744.04767300000003</c:v>
                </c:pt>
                <c:pt idx="3">
                  <c:v>763.26314000000013</c:v>
                </c:pt>
                <c:pt idx="4">
                  <c:v>796.95112299999994</c:v>
                </c:pt>
                <c:pt idx="5">
                  <c:v>817.29470400000002</c:v>
                </c:pt>
                <c:pt idx="6">
                  <c:v>1006.627271</c:v>
                </c:pt>
                <c:pt idx="7">
                  <c:v>1028.709218</c:v>
                </c:pt>
                <c:pt idx="8">
                  <c:v>1026.3538860000001</c:v>
                </c:pt>
                <c:pt idx="9">
                  <c:v>1084.5792739999999</c:v>
                </c:pt>
                <c:pt idx="10">
                  <c:v>1127.2247460000001</c:v>
                </c:pt>
                <c:pt idx="11">
                  <c:v>1121.3730400000002</c:v>
                </c:pt>
                <c:pt idx="12">
                  <c:v>1099.478218</c:v>
                </c:pt>
                <c:pt idx="13">
                  <c:v>1221.5349470000001</c:v>
                </c:pt>
                <c:pt idx="14">
                  <c:v>1285.615906</c:v>
                </c:pt>
                <c:pt idx="15">
                  <c:v>1241.0975990000002</c:v>
                </c:pt>
                <c:pt idx="16">
                  <c:v>1221.928377</c:v>
                </c:pt>
                <c:pt idx="17">
                  <c:v>1348.1328720000001</c:v>
                </c:pt>
                <c:pt idx="18">
                  <c:v>1432.6900249999999</c:v>
                </c:pt>
                <c:pt idx="19">
                  <c:v>1043.3549286842106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630991840"/>
        <c:axId val="-630991296"/>
      </c:barChart>
      <c:catAx>
        <c:axId val="-630991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  <c:crossAx val="-630991296"/>
        <c:crosses val="autoZero"/>
        <c:auto val="1"/>
        <c:lblAlgn val="ctr"/>
        <c:lblOffset val="100"/>
        <c:noMultiLvlLbl val="0"/>
      </c:catAx>
      <c:valAx>
        <c:axId val="-630991296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85000"/>
                </a:sys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PT"/>
                  <a:t>milhões de euros</a:t>
                </a:r>
              </a:p>
            </c:rich>
          </c:tx>
          <c:layout>
            <c:manualLayout>
              <c:xMode val="edge"/>
              <c:yMode val="edge"/>
              <c:x val="4.057865519272174E-2"/>
              <c:y val="0.23683553791887124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  <c:crossAx val="-630991840"/>
        <c:crosses val="autoZero"/>
        <c:crossBetween val="between"/>
        <c:majorUnit val="500"/>
      </c:valAx>
    </c:plotArea>
    <c:legend>
      <c:legendPos val="b"/>
      <c:layout>
        <c:manualLayout>
          <c:xMode val="edge"/>
          <c:yMode val="edge"/>
          <c:x val="0.40549949774796668"/>
          <c:y val="0.89430599647266329"/>
          <c:w val="0.2171643797856351"/>
          <c:h val="9.4494708994709006E-2"/>
        </c:manualLayout>
      </c:layout>
      <c:overlay val="0"/>
      <c:txPr>
        <a:bodyPr/>
        <a:lstStyle/>
        <a:p>
          <a:pPr rtl="0"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PT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>
      <c:oddFooter>&amp;L&amp;"-,Bold"&amp;8&amp;K008080Fonte&amp;"-,Regular"&amp;K01+000: INE/GPP&amp;R&amp;8* dados provisórios</c:oddFooter>
    </c:headerFooter>
    <c:pageMargins b="0.74803149606299213" l="0.70866141732283472" r="0.70866141732283472" t="0.74803149606299213" header="0.31496062992125984" footer="0.31496062992125984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-5400000" vert="horz"/>
          <a:lstStyle/>
          <a:p>
            <a:pPr algn="ctr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1" i="0" u="none" strike="noStrike" baseline="0">
                <a:solidFill>
                  <a:srgbClr val="008080"/>
                </a:solidFill>
                <a:latin typeface="Calibri"/>
              </a:rPr>
              <a:t> Balança comercial</a:t>
            </a:r>
          </a:p>
          <a:p>
            <a:pPr algn="ctr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1" i="0" u="none" strike="noStrike" baseline="0">
                <a:solidFill>
                  <a:srgbClr val="008080"/>
                </a:solidFill>
                <a:latin typeface="Calibri"/>
              </a:rPr>
              <a:t>PT-Todo o Mundo</a:t>
            </a:r>
          </a:p>
          <a:p>
            <a:pPr algn="ctr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1" i="0" u="none" strike="noStrike" baseline="0">
                <a:solidFill>
                  <a:srgbClr val="008080"/>
                </a:solidFill>
                <a:latin typeface="Calibri"/>
              </a:rPr>
              <a:t>Pecuária</a:t>
            </a:r>
          </a:p>
        </c:rich>
      </c:tx>
      <c:layout>
        <c:manualLayout>
          <c:xMode val="edge"/>
          <c:yMode val="edge"/>
          <c:x val="3.8640398165996881E-4"/>
          <c:y val="0.22535176436278798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7891767785506961E-2"/>
          <c:y val="6.3082498210450963E-2"/>
          <c:w val="0.89979896289451156"/>
          <c:h val="0.77104585537918868"/>
        </c:manualLayout>
      </c:layout>
      <c:areaChart>
        <c:grouping val="standard"/>
        <c:varyColors val="0"/>
        <c:ser>
          <c:idx val="5"/>
          <c:order val="2"/>
          <c:tx>
            <c:strRef>
              <c:f>Imp_Exp_Carnes!$A$17</c:f>
              <c:strCache>
                <c:ptCount val="1"/>
                <c:pt idx="0">
                  <c:v>Saldo (exp-imp)</c:v>
                </c:pt>
              </c:strCache>
            </c:strRef>
          </c:tx>
          <c:spPr>
            <a:solidFill>
              <a:srgbClr val="9BBB59">
                <a:lumMod val="20000"/>
                <a:lumOff val="80000"/>
              </a:srgbClr>
            </a:solidFill>
            <a:ln w="25400" cap="sq" cmpd="sng">
              <a:solidFill>
                <a:srgbClr val="9BBB59"/>
              </a:solidFill>
              <a:prstDash val="sysDot"/>
            </a:ln>
          </c:spPr>
          <c:dPt>
            <c:idx val="12"/>
            <c:bubble3D val="0"/>
          </c:dPt>
          <c:dPt>
            <c:idx val="17"/>
            <c:bubble3D val="0"/>
          </c:dPt>
          <c:cat>
            <c:strRef>
              <c:f>Imp_Exp_Carnes!$B$2:$U$2</c:f>
              <c:strCach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média período</c:v>
                </c:pt>
              </c:strCache>
            </c:strRef>
          </c:cat>
          <c:val>
            <c:numRef>
              <c:f>Imp_Exp_Carnes!$B$17:$U$17</c:f>
              <c:numCache>
                <c:formatCode>#,##0</c:formatCode>
                <c:ptCount val="20"/>
                <c:pt idx="0">
                  <c:v>-515.87940800000001</c:v>
                </c:pt>
                <c:pt idx="1">
                  <c:v>-517.81823500000007</c:v>
                </c:pt>
                <c:pt idx="2">
                  <c:v>-519.73227099999997</c:v>
                </c:pt>
                <c:pt idx="3">
                  <c:v>-550.13187600000003</c:v>
                </c:pt>
                <c:pt idx="4">
                  <c:v>-572.99485199999992</c:v>
                </c:pt>
                <c:pt idx="5">
                  <c:v>-584.90154900000005</c:v>
                </c:pt>
                <c:pt idx="6">
                  <c:v>-714.85381899999982</c:v>
                </c:pt>
                <c:pt idx="7">
                  <c:v>-718.97961999999995</c:v>
                </c:pt>
                <c:pt idx="8">
                  <c:v>-629.55524199999991</c:v>
                </c:pt>
                <c:pt idx="9">
                  <c:v>-703.97495500000014</c:v>
                </c:pt>
                <c:pt idx="10">
                  <c:v>-703.28307500000017</c:v>
                </c:pt>
                <c:pt idx="11">
                  <c:v>-672.24205800000004</c:v>
                </c:pt>
                <c:pt idx="12">
                  <c:v>-641.67524400000002</c:v>
                </c:pt>
                <c:pt idx="13">
                  <c:v>-723.15011300000003</c:v>
                </c:pt>
                <c:pt idx="14">
                  <c:v>-746.19744300000013</c:v>
                </c:pt>
                <c:pt idx="15">
                  <c:v>-718.27305200000001</c:v>
                </c:pt>
                <c:pt idx="16">
                  <c:v>-695.77331300000014</c:v>
                </c:pt>
                <c:pt idx="17">
                  <c:v>-824.31390699999997</c:v>
                </c:pt>
                <c:pt idx="18">
                  <c:v>-924.91767900000013</c:v>
                </c:pt>
                <c:pt idx="19">
                  <c:v>-667.29724794736842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632155808"/>
        <c:axId val="-632152000"/>
      </c:areaChart>
      <c:barChart>
        <c:barDir val="col"/>
        <c:grouping val="clustered"/>
        <c:varyColors val="0"/>
        <c:ser>
          <c:idx val="3"/>
          <c:order val="0"/>
          <c:tx>
            <c:strRef>
              <c:f>Imp_Exp_Carnes!$A$9</c:f>
              <c:strCache>
                <c:ptCount val="1"/>
                <c:pt idx="0">
                  <c:v>Total de Exportações </c:v>
                </c:pt>
              </c:strCache>
            </c:strRef>
          </c:tx>
          <c:spPr>
            <a:solidFill>
              <a:srgbClr val="008080"/>
            </a:solidFill>
          </c:spPr>
          <c:invertIfNegative val="0"/>
          <c:dPt>
            <c:idx val="12"/>
            <c:invertIfNegative val="0"/>
            <c:bubble3D val="0"/>
          </c:dPt>
          <c:dPt>
            <c:idx val="17"/>
            <c:invertIfNegative val="0"/>
            <c:bubble3D val="0"/>
          </c:dPt>
          <c:dPt>
            <c:idx val="19"/>
            <c:invertIfNegative val="0"/>
            <c:bubble3D val="0"/>
            <c:spPr>
              <a:solidFill>
                <a:srgbClr val="008080">
                  <a:alpha val="50000"/>
                </a:srgbClr>
              </a:solidFill>
            </c:spPr>
          </c:dPt>
          <c:cat>
            <c:strRef>
              <c:f>Imp_Exp_Carnes!$B$2:$U$2</c:f>
              <c:strCach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média período</c:v>
                </c:pt>
              </c:strCache>
            </c:strRef>
          </c:cat>
          <c:val>
            <c:numRef>
              <c:f>Imp_Exp_Carnes!$B$9:$U$9</c:f>
              <c:numCache>
                <c:formatCode>#,##0</c:formatCode>
                <c:ptCount val="20"/>
                <c:pt idx="0">
                  <c:v>21.045071</c:v>
                </c:pt>
                <c:pt idx="1">
                  <c:v>21.968761999999998</c:v>
                </c:pt>
                <c:pt idx="2">
                  <c:v>25.673317999999998</c:v>
                </c:pt>
                <c:pt idx="3">
                  <c:v>26.816381</c:v>
                </c:pt>
                <c:pt idx="4">
                  <c:v>28.473056</c:v>
                </c:pt>
                <c:pt idx="5">
                  <c:v>24.529060000000001</c:v>
                </c:pt>
                <c:pt idx="6">
                  <c:v>43.234501000000002</c:v>
                </c:pt>
                <c:pt idx="7">
                  <c:v>55.868323000000004</c:v>
                </c:pt>
                <c:pt idx="8">
                  <c:v>113.492913</c:v>
                </c:pt>
                <c:pt idx="9">
                  <c:v>94.985755000000012</c:v>
                </c:pt>
                <c:pt idx="10">
                  <c:v>104.81241499999999</c:v>
                </c:pt>
                <c:pt idx="11">
                  <c:v>124.65532200000001</c:v>
                </c:pt>
                <c:pt idx="12">
                  <c:v>153.08357999999998</c:v>
                </c:pt>
                <c:pt idx="13">
                  <c:v>174.95409300000003</c:v>
                </c:pt>
                <c:pt idx="14">
                  <c:v>213.65994499999999</c:v>
                </c:pt>
                <c:pt idx="15">
                  <c:v>216.249527</c:v>
                </c:pt>
                <c:pt idx="16">
                  <c:v>235.58557599999997</c:v>
                </c:pt>
                <c:pt idx="17">
                  <c:v>203.46647400000001</c:v>
                </c:pt>
                <c:pt idx="18">
                  <c:v>199.13680200000002</c:v>
                </c:pt>
                <c:pt idx="19">
                  <c:v>109.56267757894739</c:v>
                </c:pt>
              </c:numCache>
            </c:numRef>
          </c:val>
        </c:ser>
        <c:ser>
          <c:idx val="4"/>
          <c:order val="1"/>
          <c:tx>
            <c:strRef>
              <c:f>Imp_Exp_Carnes!$A$16</c:f>
              <c:strCache>
                <c:ptCount val="1"/>
                <c:pt idx="0">
                  <c:v>Total de Importações </c:v>
                </c:pt>
              </c:strCache>
            </c:strRef>
          </c:tx>
          <c:spPr>
            <a:solidFill>
              <a:srgbClr val="E46C0A"/>
            </a:solidFill>
          </c:spPr>
          <c:invertIfNegative val="0"/>
          <c:dPt>
            <c:idx val="12"/>
            <c:invertIfNegative val="0"/>
            <c:bubble3D val="0"/>
          </c:dPt>
          <c:dPt>
            <c:idx val="17"/>
            <c:invertIfNegative val="0"/>
            <c:bubble3D val="0"/>
          </c:dPt>
          <c:dPt>
            <c:idx val="19"/>
            <c:invertIfNegative val="0"/>
            <c:bubble3D val="0"/>
            <c:spPr>
              <a:solidFill>
                <a:srgbClr val="E46C0A">
                  <a:alpha val="50000"/>
                </a:srgbClr>
              </a:solidFill>
            </c:spPr>
          </c:dPt>
          <c:cat>
            <c:strRef>
              <c:f>Imp_Exp_Carnes!$B$2:$U$2</c:f>
              <c:strCach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média período</c:v>
                </c:pt>
              </c:strCache>
            </c:strRef>
          </c:cat>
          <c:val>
            <c:numRef>
              <c:f>Imp_Exp_Carnes!$B$16:$U$16</c:f>
              <c:numCache>
                <c:formatCode>#,##0</c:formatCode>
                <c:ptCount val="20"/>
                <c:pt idx="0">
                  <c:v>536.92447900000002</c:v>
                </c:pt>
                <c:pt idx="1">
                  <c:v>539.78699700000004</c:v>
                </c:pt>
                <c:pt idx="2">
                  <c:v>545.40558899999996</c:v>
                </c:pt>
                <c:pt idx="3">
                  <c:v>576.94825700000001</c:v>
                </c:pt>
                <c:pt idx="4">
                  <c:v>601.46790799999997</c:v>
                </c:pt>
                <c:pt idx="5">
                  <c:v>609.430609</c:v>
                </c:pt>
                <c:pt idx="6">
                  <c:v>758.08831999999984</c:v>
                </c:pt>
                <c:pt idx="7">
                  <c:v>774.84794299999999</c:v>
                </c:pt>
                <c:pt idx="8">
                  <c:v>743.04815499999995</c:v>
                </c:pt>
                <c:pt idx="9">
                  <c:v>798.96071000000018</c:v>
                </c:pt>
                <c:pt idx="10">
                  <c:v>808.09549000000015</c:v>
                </c:pt>
                <c:pt idx="11">
                  <c:v>796.89738</c:v>
                </c:pt>
                <c:pt idx="12">
                  <c:v>794.758824</c:v>
                </c:pt>
                <c:pt idx="13">
                  <c:v>898.10420600000009</c:v>
                </c:pt>
                <c:pt idx="14">
                  <c:v>959.85738800000013</c:v>
                </c:pt>
                <c:pt idx="15">
                  <c:v>934.52257899999995</c:v>
                </c:pt>
                <c:pt idx="16">
                  <c:v>931.35888900000009</c:v>
                </c:pt>
                <c:pt idx="17">
                  <c:v>1027.780381</c:v>
                </c:pt>
                <c:pt idx="18">
                  <c:v>1124.0544810000001</c:v>
                </c:pt>
                <c:pt idx="19">
                  <c:v>776.85992552631581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632155808"/>
        <c:axId val="-632152000"/>
      </c:barChart>
      <c:catAx>
        <c:axId val="-632155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  <c:crossAx val="-632152000"/>
        <c:crosses val="autoZero"/>
        <c:auto val="1"/>
        <c:lblAlgn val="ctr"/>
        <c:lblOffset val="100"/>
        <c:noMultiLvlLbl val="0"/>
      </c:catAx>
      <c:valAx>
        <c:axId val="-632152000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85000"/>
                </a:sys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PT"/>
                  <a:t>milhões de euros</a:t>
                </a:r>
              </a:p>
            </c:rich>
          </c:tx>
          <c:layout>
            <c:manualLayout>
              <c:xMode val="edge"/>
              <c:yMode val="edge"/>
              <c:x val="4.057865519272174E-2"/>
              <c:y val="0.23683553791887124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  <c:crossAx val="-632155808"/>
        <c:crosses val="autoZero"/>
        <c:crossBetween val="between"/>
        <c:majorUnit val="500"/>
      </c:valAx>
    </c:plotArea>
    <c:legend>
      <c:legendPos val="b"/>
      <c:layout>
        <c:manualLayout>
          <c:xMode val="edge"/>
          <c:yMode val="edge"/>
          <c:x val="0.40549949774796668"/>
          <c:y val="0.89430599647266329"/>
          <c:w val="0.2171643797856351"/>
          <c:h val="9.4494708994709006E-2"/>
        </c:manualLayout>
      </c:layout>
      <c:overlay val="0"/>
      <c:txPr>
        <a:bodyPr/>
        <a:lstStyle/>
        <a:p>
          <a:pPr rtl="0"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PT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>
      <c:oddFooter>&amp;L&amp;"-,Bold"&amp;8&amp;K008080Fonte&amp;"-,Regular"&amp;K01+000: INE/GPP&amp;R&amp;8* dados provisórios</c:oddFooter>
    </c:headerFooter>
    <c:pageMargins b="0.74803149606299213" l="0.70866141732283472" r="0.70866141732283472" t="0.74803149606299213" header="0.31496062992125984" footer="0.31496062992125984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-5400000" vert="horz"/>
          <a:lstStyle/>
          <a:p>
            <a:pPr algn="ctr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1" i="0" u="none" strike="noStrike" baseline="0">
                <a:solidFill>
                  <a:srgbClr val="008080"/>
                </a:solidFill>
                <a:latin typeface="Calibri"/>
              </a:rPr>
              <a:t> Balança comercial</a:t>
            </a:r>
          </a:p>
          <a:p>
            <a:pPr algn="ctr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1" i="0" u="none" strike="noStrike" baseline="0">
                <a:solidFill>
                  <a:srgbClr val="008080"/>
                </a:solidFill>
                <a:latin typeface="Calibri"/>
              </a:rPr>
              <a:t>PT-Todo o Mundo</a:t>
            </a:r>
          </a:p>
          <a:p>
            <a:pPr algn="ctr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1" i="0" u="none" strike="noStrike" baseline="0">
                <a:solidFill>
                  <a:srgbClr val="008080"/>
                </a:solidFill>
                <a:latin typeface="Calibri"/>
              </a:rPr>
              <a:t>Vinho</a:t>
            </a:r>
          </a:p>
        </c:rich>
      </c:tx>
      <c:layout>
        <c:manualLayout>
          <c:xMode val="edge"/>
          <c:yMode val="edge"/>
          <c:x val="3.8640398165996881E-4"/>
          <c:y val="0.22535176436278798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7891767785506961E-2"/>
          <c:y val="6.3082498210450963E-2"/>
          <c:w val="0.89795232491024979"/>
          <c:h val="0.73744797178130506"/>
        </c:manualLayout>
      </c:layout>
      <c:areaChart>
        <c:grouping val="standard"/>
        <c:varyColors val="0"/>
        <c:ser>
          <c:idx val="5"/>
          <c:order val="2"/>
          <c:tx>
            <c:strRef>
              <c:f>Imp_Exp_Vinho!$A$5</c:f>
              <c:strCache>
                <c:ptCount val="1"/>
                <c:pt idx="0">
                  <c:v>Saldo (exp-imp)</c:v>
                </c:pt>
              </c:strCache>
            </c:strRef>
          </c:tx>
          <c:spPr>
            <a:solidFill>
              <a:srgbClr val="9BBB59">
                <a:lumMod val="20000"/>
                <a:lumOff val="80000"/>
              </a:srgbClr>
            </a:solidFill>
            <a:ln w="25400" cap="sq" cmpd="sng">
              <a:solidFill>
                <a:srgbClr val="9BBB59"/>
              </a:solidFill>
              <a:prstDash val="sysDot"/>
            </a:ln>
          </c:spPr>
          <c:dPt>
            <c:idx val="12"/>
            <c:bubble3D val="0"/>
          </c:dPt>
          <c:dPt>
            <c:idx val="17"/>
            <c:bubble3D val="0"/>
          </c:dPt>
          <c:cat>
            <c:strRef>
              <c:f>Imp_Exp_Vinho!$B$2:$U$2</c:f>
              <c:strCach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média período</c:v>
                </c:pt>
              </c:strCache>
            </c:strRef>
          </c:cat>
          <c:val>
            <c:numRef>
              <c:f>Imp_Exp_Vinho!$B$5:$U$5</c:f>
              <c:numCache>
                <c:formatCode>#,##0</c:formatCode>
                <c:ptCount val="20"/>
                <c:pt idx="0">
                  <c:v>410.00383899999997</c:v>
                </c:pt>
                <c:pt idx="1">
                  <c:v>420.16009199999996</c:v>
                </c:pt>
                <c:pt idx="2">
                  <c:v>463.57837999999998</c:v>
                </c:pt>
                <c:pt idx="3">
                  <c:v>486.76128800000004</c:v>
                </c:pt>
                <c:pt idx="4">
                  <c:v>485.85685999999998</c:v>
                </c:pt>
                <c:pt idx="5">
                  <c:v>468.51530200000002</c:v>
                </c:pt>
                <c:pt idx="6">
                  <c:v>500.42504899999994</c:v>
                </c:pt>
                <c:pt idx="7">
                  <c:v>554.60665099999994</c:v>
                </c:pt>
                <c:pt idx="8">
                  <c:v>510.29625400000003</c:v>
                </c:pt>
                <c:pt idx="9">
                  <c:v>480.21901699999995</c:v>
                </c:pt>
                <c:pt idx="10">
                  <c:v>525.06913600000007</c:v>
                </c:pt>
                <c:pt idx="11">
                  <c:v>575.003691</c:v>
                </c:pt>
                <c:pt idx="12">
                  <c:v>617.13353499999994</c:v>
                </c:pt>
                <c:pt idx="13">
                  <c:v>598.39456099999995</c:v>
                </c:pt>
                <c:pt idx="14">
                  <c:v>601.13081199999999</c:v>
                </c:pt>
                <c:pt idx="15">
                  <c:v>618.77899600000001</c:v>
                </c:pt>
                <c:pt idx="16">
                  <c:v>613.78308900000002</c:v>
                </c:pt>
                <c:pt idx="17">
                  <c:v>640.83507400000008</c:v>
                </c:pt>
                <c:pt idx="18">
                  <c:v>645.61448599999994</c:v>
                </c:pt>
                <c:pt idx="19">
                  <c:v>537.69295326315807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490999952"/>
        <c:axId val="-491011920"/>
      </c:areaChart>
      <c:barChart>
        <c:barDir val="col"/>
        <c:grouping val="clustered"/>
        <c:varyColors val="0"/>
        <c:ser>
          <c:idx val="3"/>
          <c:order val="0"/>
          <c:tx>
            <c:strRef>
              <c:f>Imp_Exp_Vinho!$A$3</c:f>
              <c:strCache>
                <c:ptCount val="1"/>
                <c:pt idx="0">
                  <c:v>Exportações </c:v>
                </c:pt>
              </c:strCache>
            </c:strRef>
          </c:tx>
          <c:spPr>
            <a:solidFill>
              <a:srgbClr val="008080"/>
            </a:solidFill>
          </c:spPr>
          <c:invertIfNegative val="0"/>
          <c:dPt>
            <c:idx val="12"/>
            <c:invertIfNegative val="0"/>
            <c:bubble3D val="0"/>
          </c:dPt>
          <c:dPt>
            <c:idx val="17"/>
            <c:invertIfNegative val="0"/>
            <c:bubble3D val="0"/>
          </c:dPt>
          <c:dPt>
            <c:idx val="19"/>
            <c:invertIfNegative val="0"/>
            <c:bubble3D val="0"/>
            <c:spPr>
              <a:solidFill>
                <a:srgbClr val="008080">
                  <a:alpha val="50000"/>
                </a:srgbClr>
              </a:solidFill>
            </c:spPr>
          </c:dPt>
          <c:cat>
            <c:strRef>
              <c:f>Imp_Exp_Vinho!$B$2:$U$2</c:f>
              <c:strCach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média período</c:v>
                </c:pt>
              </c:strCache>
            </c:strRef>
          </c:cat>
          <c:val>
            <c:numRef>
              <c:f>Imp_Exp_Vinho!$B$3:$U$3</c:f>
              <c:numCache>
                <c:formatCode>#,##0</c:formatCode>
                <c:ptCount val="20"/>
                <c:pt idx="0">
                  <c:v>519.395399</c:v>
                </c:pt>
                <c:pt idx="1">
                  <c:v>502.82590199999999</c:v>
                </c:pt>
                <c:pt idx="2">
                  <c:v>535.05962199999999</c:v>
                </c:pt>
                <c:pt idx="3">
                  <c:v>558.59211700000003</c:v>
                </c:pt>
                <c:pt idx="4">
                  <c:v>562.76527999999996</c:v>
                </c:pt>
                <c:pt idx="5">
                  <c:v>539.03929700000003</c:v>
                </c:pt>
                <c:pt idx="6">
                  <c:v>557.28995099999997</c:v>
                </c:pt>
                <c:pt idx="7">
                  <c:v>624.87343799999996</c:v>
                </c:pt>
                <c:pt idx="8">
                  <c:v>610.69973000000005</c:v>
                </c:pt>
                <c:pt idx="9">
                  <c:v>581.91526799999997</c:v>
                </c:pt>
                <c:pt idx="10">
                  <c:v>614.38020500000005</c:v>
                </c:pt>
                <c:pt idx="11">
                  <c:v>656.91826000000003</c:v>
                </c:pt>
                <c:pt idx="12">
                  <c:v>703.50483499999996</c:v>
                </c:pt>
                <c:pt idx="13">
                  <c:v>720.79356199999995</c:v>
                </c:pt>
                <c:pt idx="14">
                  <c:v>726.28480300000001</c:v>
                </c:pt>
                <c:pt idx="15">
                  <c:v>735.533905</c:v>
                </c:pt>
                <c:pt idx="16">
                  <c:v>723.97362499999997</c:v>
                </c:pt>
                <c:pt idx="17">
                  <c:v>778.04100000000005</c:v>
                </c:pt>
                <c:pt idx="18">
                  <c:v>800.34153700000002</c:v>
                </c:pt>
                <c:pt idx="19">
                  <c:v>634.32777557894735</c:v>
                </c:pt>
              </c:numCache>
            </c:numRef>
          </c:val>
        </c:ser>
        <c:ser>
          <c:idx val="4"/>
          <c:order val="1"/>
          <c:tx>
            <c:strRef>
              <c:f>Imp_Exp_Vinho!$A$4</c:f>
              <c:strCache>
                <c:ptCount val="1"/>
                <c:pt idx="0">
                  <c:v>Importações </c:v>
                </c:pt>
              </c:strCache>
            </c:strRef>
          </c:tx>
          <c:spPr>
            <a:solidFill>
              <a:srgbClr val="E46C0A"/>
            </a:solidFill>
          </c:spPr>
          <c:invertIfNegative val="0"/>
          <c:dPt>
            <c:idx val="12"/>
            <c:invertIfNegative val="0"/>
            <c:bubble3D val="0"/>
          </c:dPt>
          <c:dPt>
            <c:idx val="17"/>
            <c:invertIfNegative val="0"/>
            <c:bubble3D val="0"/>
          </c:dPt>
          <c:dPt>
            <c:idx val="19"/>
            <c:invertIfNegative val="0"/>
            <c:bubble3D val="0"/>
            <c:spPr>
              <a:solidFill>
                <a:srgbClr val="E46C0A">
                  <a:alpha val="50000"/>
                </a:srgbClr>
              </a:solidFill>
            </c:spPr>
          </c:dPt>
          <c:cat>
            <c:strRef>
              <c:f>Imp_Exp_Vinho!$B$2:$U$2</c:f>
              <c:strCach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média período</c:v>
                </c:pt>
              </c:strCache>
            </c:strRef>
          </c:cat>
          <c:val>
            <c:numRef>
              <c:f>Imp_Exp_Vinho!$B$4:$U$4</c:f>
              <c:numCache>
                <c:formatCode>#,##0</c:formatCode>
                <c:ptCount val="20"/>
                <c:pt idx="0">
                  <c:v>109.39156</c:v>
                </c:pt>
                <c:pt idx="1">
                  <c:v>82.665809999999993</c:v>
                </c:pt>
                <c:pt idx="2">
                  <c:v>71.481241999999995</c:v>
                </c:pt>
                <c:pt idx="3">
                  <c:v>71.830828999999994</c:v>
                </c:pt>
                <c:pt idx="4">
                  <c:v>76.908420000000007</c:v>
                </c:pt>
                <c:pt idx="5">
                  <c:v>70.523994999999999</c:v>
                </c:pt>
                <c:pt idx="6">
                  <c:v>56.864902000000001</c:v>
                </c:pt>
                <c:pt idx="7">
                  <c:v>70.266786999999994</c:v>
                </c:pt>
                <c:pt idx="8">
                  <c:v>100.403476</c:v>
                </c:pt>
                <c:pt idx="9">
                  <c:v>101.696251</c:v>
                </c:pt>
                <c:pt idx="10">
                  <c:v>89.311069000000003</c:v>
                </c:pt>
                <c:pt idx="11">
                  <c:v>81.914569</c:v>
                </c:pt>
                <c:pt idx="12">
                  <c:v>86.371300000000005</c:v>
                </c:pt>
                <c:pt idx="13">
                  <c:v>122.399001</c:v>
                </c:pt>
                <c:pt idx="14">
                  <c:v>125.15399099999999</c:v>
                </c:pt>
                <c:pt idx="15">
                  <c:v>116.754909</c:v>
                </c:pt>
                <c:pt idx="16">
                  <c:v>110.19053599999999</c:v>
                </c:pt>
                <c:pt idx="17">
                  <c:v>137.20592600000001</c:v>
                </c:pt>
                <c:pt idx="18">
                  <c:v>154.72705100000002</c:v>
                </c:pt>
                <c:pt idx="19">
                  <c:v>96.634822315789478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490999952"/>
        <c:axId val="-491011920"/>
      </c:barChart>
      <c:catAx>
        <c:axId val="-490999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  <c:crossAx val="-491011920"/>
        <c:crosses val="autoZero"/>
        <c:auto val="1"/>
        <c:lblAlgn val="ctr"/>
        <c:lblOffset val="100"/>
        <c:noMultiLvlLbl val="0"/>
      </c:catAx>
      <c:valAx>
        <c:axId val="-491011920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85000"/>
                </a:sys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PT"/>
                  <a:t>milhões de euros</a:t>
                </a:r>
              </a:p>
            </c:rich>
          </c:tx>
          <c:layout>
            <c:manualLayout>
              <c:xMode val="edge"/>
              <c:yMode val="edge"/>
              <c:x val="4.057865519272174E-2"/>
              <c:y val="0.23683553791887124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  <c:crossAx val="-490999952"/>
        <c:crosses val="autoZero"/>
        <c:crossBetween val="between"/>
        <c:majorUnit val="200"/>
      </c:valAx>
    </c:plotArea>
    <c:legend>
      <c:legendPos val="b"/>
      <c:layout>
        <c:manualLayout>
          <c:xMode val="edge"/>
          <c:yMode val="edge"/>
          <c:x val="0.40322288816823526"/>
          <c:y val="0.90550529100529098"/>
          <c:w val="0.16813436913108912"/>
          <c:h val="9.4494708994709006E-2"/>
        </c:manualLayout>
      </c:layout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PT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>
      <c:oddFooter>&amp;L&amp;"-,Bold"&amp;8&amp;K008080Fonte&amp;"-,Regular"&amp;K01+000: INE/GPP&amp;R&amp;8* dados provisórios</c:oddFooter>
    </c:headerFooter>
    <c:pageMargins b="0.74803149606299213" l="0.70866141732283472" r="0.70866141732283472" t="0.74803149606299213" header="0.31496062992125984" footer="0.31496062992125984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-5400000" vert="horz"/>
          <a:lstStyle/>
          <a:p>
            <a:pPr algn="ctr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1" i="0" u="none" strike="noStrike" baseline="0">
                <a:solidFill>
                  <a:srgbClr val="008080"/>
                </a:solidFill>
                <a:latin typeface="Calibri"/>
              </a:rPr>
              <a:t> Balança comercial</a:t>
            </a:r>
          </a:p>
          <a:p>
            <a:pPr algn="ctr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1" i="0" u="none" strike="noStrike" baseline="0">
                <a:solidFill>
                  <a:srgbClr val="008080"/>
                </a:solidFill>
                <a:latin typeface="Calibri"/>
              </a:rPr>
              <a:t>PT-Todo o Mundo</a:t>
            </a:r>
          </a:p>
          <a:p>
            <a:pPr algn="ctr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1" i="0" u="none" strike="noStrike" baseline="0">
                <a:solidFill>
                  <a:srgbClr val="008080"/>
                </a:solidFill>
                <a:latin typeface="Calibri"/>
              </a:rPr>
              <a:t>Azeite</a:t>
            </a:r>
          </a:p>
        </c:rich>
      </c:tx>
      <c:layout>
        <c:manualLayout>
          <c:xMode val="edge"/>
          <c:yMode val="edge"/>
          <c:x val="3.8640398165996881E-4"/>
          <c:y val="0.22535176436278798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7891767785506961E-2"/>
          <c:y val="6.3082498210450963E-2"/>
          <c:w val="0.88947450629275948"/>
          <c:h val="0.77104585537918868"/>
        </c:manualLayout>
      </c:layout>
      <c:areaChart>
        <c:grouping val="standard"/>
        <c:varyColors val="0"/>
        <c:ser>
          <c:idx val="5"/>
          <c:order val="2"/>
          <c:tx>
            <c:strRef>
              <c:f>Imp_Exp_Azeite!$A$9</c:f>
              <c:strCache>
                <c:ptCount val="1"/>
                <c:pt idx="0">
                  <c:v>Saldo (exp-imp)</c:v>
                </c:pt>
              </c:strCache>
            </c:strRef>
          </c:tx>
          <c:spPr>
            <a:solidFill>
              <a:srgbClr val="9BBB59">
                <a:lumMod val="20000"/>
                <a:lumOff val="80000"/>
              </a:srgbClr>
            </a:solidFill>
            <a:ln w="25400" cap="sq" cmpd="sng">
              <a:solidFill>
                <a:srgbClr val="9BBB59"/>
              </a:solidFill>
              <a:prstDash val="sysDot"/>
            </a:ln>
          </c:spPr>
          <c:dPt>
            <c:idx val="12"/>
            <c:bubble3D val="0"/>
          </c:dPt>
          <c:dPt>
            <c:idx val="17"/>
            <c:bubble3D val="0"/>
          </c:dPt>
          <c:cat>
            <c:strRef>
              <c:f>Imp_Exp_Azeite!$B$2:$U$2</c:f>
              <c:strCach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média período</c:v>
                </c:pt>
              </c:strCache>
            </c:strRef>
          </c:cat>
          <c:val>
            <c:numRef>
              <c:f>Imp_Exp_Azeite!$B$9:$U$9</c:f>
              <c:numCache>
                <c:formatCode>#,##0</c:formatCode>
                <c:ptCount val="20"/>
                <c:pt idx="0">
                  <c:v>-14.818297000000015</c:v>
                </c:pt>
                <c:pt idx="1">
                  <c:v>-36.921954999999997</c:v>
                </c:pt>
                <c:pt idx="2">
                  <c:v>-45.924548999999999</c:v>
                </c:pt>
                <c:pt idx="3">
                  <c:v>-82.416834999999992</c:v>
                </c:pt>
                <c:pt idx="4">
                  <c:v>-81.105542999999997</c:v>
                </c:pt>
                <c:pt idx="5">
                  <c:v>-89.890648999999996</c:v>
                </c:pt>
                <c:pt idx="6">
                  <c:v>-120.108655</c:v>
                </c:pt>
                <c:pt idx="7">
                  <c:v>-66.566601999999989</c:v>
                </c:pt>
                <c:pt idx="8">
                  <c:v>-49.010225999999989</c:v>
                </c:pt>
                <c:pt idx="9">
                  <c:v>-13.862782999999979</c:v>
                </c:pt>
                <c:pt idx="10">
                  <c:v>-3.8397659999999973</c:v>
                </c:pt>
                <c:pt idx="11">
                  <c:v>51.008770999999996</c:v>
                </c:pt>
                <c:pt idx="12">
                  <c:v>64.876691000000051</c:v>
                </c:pt>
                <c:pt idx="13">
                  <c:v>56.932296000000008</c:v>
                </c:pt>
                <c:pt idx="14">
                  <c:v>137.95010099999996</c:v>
                </c:pt>
                <c:pt idx="15">
                  <c:v>121.85693199999997</c:v>
                </c:pt>
                <c:pt idx="16">
                  <c:v>134.27708599999994</c:v>
                </c:pt>
                <c:pt idx="17">
                  <c:v>149.53692899999999</c:v>
                </c:pt>
                <c:pt idx="18">
                  <c:v>180.74095999999997</c:v>
                </c:pt>
                <c:pt idx="19">
                  <c:v>-37.020221947368469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491010832"/>
        <c:axId val="-491005936"/>
      </c:areaChart>
      <c:barChart>
        <c:barDir val="col"/>
        <c:grouping val="clustered"/>
        <c:varyColors val="0"/>
        <c:ser>
          <c:idx val="3"/>
          <c:order val="0"/>
          <c:tx>
            <c:strRef>
              <c:f>Imp_Exp_Azeite!$A$5</c:f>
              <c:strCache>
                <c:ptCount val="1"/>
                <c:pt idx="0">
                  <c:v>Total de Exportações </c:v>
                </c:pt>
              </c:strCache>
            </c:strRef>
          </c:tx>
          <c:spPr>
            <a:solidFill>
              <a:srgbClr val="008080"/>
            </a:solidFill>
          </c:spPr>
          <c:invertIfNegative val="0"/>
          <c:dPt>
            <c:idx val="12"/>
            <c:invertIfNegative val="0"/>
            <c:bubble3D val="0"/>
          </c:dPt>
          <c:dPt>
            <c:idx val="17"/>
            <c:invertIfNegative val="0"/>
            <c:bubble3D val="0"/>
          </c:dPt>
          <c:dPt>
            <c:idx val="19"/>
            <c:invertIfNegative val="0"/>
            <c:bubble3D val="0"/>
            <c:spPr>
              <a:solidFill>
                <a:srgbClr val="008080">
                  <a:alpha val="50000"/>
                </a:srgbClr>
              </a:solidFill>
            </c:spPr>
          </c:dPt>
          <c:cat>
            <c:strRef>
              <c:f>Imp_Exp_Azeite!$B$2:$U$2</c:f>
              <c:strCach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média período</c:v>
                </c:pt>
              </c:strCache>
            </c:strRef>
          </c:cat>
          <c:val>
            <c:numRef>
              <c:f>Imp_Exp_Azeite!$B$5:$U$5</c:f>
              <c:numCache>
                <c:formatCode>#,##0</c:formatCode>
                <c:ptCount val="20"/>
                <c:pt idx="0">
                  <c:v>60.473879999999994</c:v>
                </c:pt>
                <c:pt idx="1">
                  <c:v>58.233509999999995</c:v>
                </c:pt>
                <c:pt idx="2">
                  <c:v>51.211090999999996</c:v>
                </c:pt>
                <c:pt idx="3">
                  <c:v>50.417382000000003</c:v>
                </c:pt>
                <c:pt idx="4">
                  <c:v>66.728976000000003</c:v>
                </c:pt>
                <c:pt idx="5">
                  <c:v>80.925612999999998</c:v>
                </c:pt>
                <c:pt idx="6">
                  <c:v>99.930767000000003</c:v>
                </c:pt>
                <c:pt idx="7">
                  <c:v>115.18691699999999</c:v>
                </c:pt>
                <c:pt idx="8">
                  <c:v>141.826435</c:v>
                </c:pt>
                <c:pt idx="9">
                  <c:v>134.16786000000002</c:v>
                </c:pt>
                <c:pt idx="10">
                  <c:v>161.954275</c:v>
                </c:pt>
                <c:pt idx="11">
                  <c:v>215.436126</c:v>
                </c:pt>
                <c:pt idx="12">
                  <c:v>263.03222600000004</c:v>
                </c:pt>
                <c:pt idx="13">
                  <c:v>341.03274700000003</c:v>
                </c:pt>
                <c:pt idx="14">
                  <c:v>372.97313199999996</c:v>
                </c:pt>
                <c:pt idx="15">
                  <c:v>434.16075699999999</c:v>
                </c:pt>
                <c:pt idx="16">
                  <c:v>411.74567799999994</c:v>
                </c:pt>
                <c:pt idx="17">
                  <c:v>502.75998800000002</c:v>
                </c:pt>
                <c:pt idx="18">
                  <c:v>578.34303899999998</c:v>
                </c:pt>
                <c:pt idx="19">
                  <c:v>217.92317889473688</c:v>
                </c:pt>
              </c:numCache>
            </c:numRef>
          </c:val>
        </c:ser>
        <c:ser>
          <c:idx val="4"/>
          <c:order val="1"/>
          <c:tx>
            <c:strRef>
              <c:f>Imp_Exp_Azeite!$A$8</c:f>
              <c:strCache>
                <c:ptCount val="1"/>
                <c:pt idx="0">
                  <c:v>Total de Importações </c:v>
                </c:pt>
              </c:strCache>
            </c:strRef>
          </c:tx>
          <c:spPr>
            <a:solidFill>
              <a:srgbClr val="E46C0A"/>
            </a:solidFill>
          </c:spPr>
          <c:invertIfNegative val="0"/>
          <c:dPt>
            <c:idx val="12"/>
            <c:invertIfNegative val="0"/>
            <c:bubble3D val="0"/>
          </c:dPt>
          <c:dPt>
            <c:idx val="17"/>
            <c:invertIfNegative val="0"/>
            <c:bubble3D val="0"/>
          </c:dPt>
          <c:dPt>
            <c:idx val="19"/>
            <c:invertIfNegative val="0"/>
            <c:bubble3D val="0"/>
            <c:spPr>
              <a:solidFill>
                <a:srgbClr val="E46C0A">
                  <a:alpha val="50000"/>
                </a:srgbClr>
              </a:solidFill>
            </c:spPr>
          </c:dPt>
          <c:cat>
            <c:strRef>
              <c:f>Imp_Exp_Azeite!$B$2:$U$2</c:f>
              <c:strCach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média período</c:v>
                </c:pt>
              </c:strCache>
            </c:strRef>
          </c:cat>
          <c:val>
            <c:numRef>
              <c:f>Imp_Exp_Azeite!$B$8:$U$8</c:f>
              <c:numCache>
                <c:formatCode>#,##0</c:formatCode>
                <c:ptCount val="20"/>
                <c:pt idx="0">
                  <c:v>75.292177000000009</c:v>
                </c:pt>
                <c:pt idx="1">
                  <c:v>95.155464999999992</c:v>
                </c:pt>
                <c:pt idx="2">
                  <c:v>97.135639999999995</c:v>
                </c:pt>
                <c:pt idx="3">
                  <c:v>132.834217</c:v>
                </c:pt>
                <c:pt idx="4">
                  <c:v>147.834519</c:v>
                </c:pt>
                <c:pt idx="5">
                  <c:v>170.81626199999999</c:v>
                </c:pt>
                <c:pt idx="6">
                  <c:v>220.039422</c:v>
                </c:pt>
                <c:pt idx="7">
                  <c:v>181.75351899999998</c:v>
                </c:pt>
                <c:pt idx="8">
                  <c:v>190.83666099999999</c:v>
                </c:pt>
                <c:pt idx="9">
                  <c:v>148.030643</c:v>
                </c:pt>
                <c:pt idx="10">
                  <c:v>165.79404099999999</c:v>
                </c:pt>
                <c:pt idx="11">
                  <c:v>164.42735500000001</c:v>
                </c:pt>
                <c:pt idx="12">
                  <c:v>198.15553499999999</c:v>
                </c:pt>
                <c:pt idx="13">
                  <c:v>284.10045100000002</c:v>
                </c:pt>
                <c:pt idx="14">
                  <c:v>235.023031</c:v>
                </c:pt>
                <c:pt idx="15">
                  <c:v>312.30382500000002</c:v>
                </c:pt>
                <c:pt idx="16">
                  <c:v>277.468592</c:v>
                </c:pt>
                <c:pt idx="17">
                  <c:v>353.22305900000003</c:v>
                </c:pt>
                <c:pt idx="18">
                  <c:v>327.03293400000001</c:v>
                </c:pt>
                <c:pt idx="19">
                  <c:v>198.8030183157895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491010832"/>
        <c:axId val="-491005936"/>
      </c:barChart>
      <c:catAx>
        <c:axId val="-491010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  <c:crossAx val="-491005936"/>
        <c:crosses val="autoZero"/>
        <c:auto val="1"/>
        <c:lblAlgn val="ctr"/>
        <c:lblOffset val="100"/>
        <c:noMultiLvlLbl val="0"/>
      </c:catAx>
      <c:valAx>
        <c:axId val="-491005936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85000"/>
                </a:sys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PT"/>
                  <a:t>milhões de euros</a:t>
                </a:r>
              </a:p>
            </c:rich>
          </c:tx>
          <c:layout>
            <c:manualLayout>
              <c:xMode val="edge"/>
              <c:yMode val="edge"/>
              <c:x val="4.057865519272174E-2"/>
              <c:y val="0.23683553791887124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  <c:crossAx val="-491010832"/>
        <c:crosses val="autoZero"/>
        <c:crossBetween val="between"/>
        <c:majorUnit val="200"/>
      </c:valAx>
    </c:plotArea>
    <c:legend>
      <c:legendPos val="b"/>
      <c:layout>
        <c:manualLayout>
          <c:xMode val="edge"/>
          <c:yMode val="edge"/>
          <c:x val="0.40549949774796668"/>
          <c:y val="0.89430599647266329"/>
          <c:w val="0.23810382101321698"/>
          <c:h val="9.4494708994709006E-2"/>
        </c:manualLayout>
      </c:layout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PT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>
      <c:oddFooter>&amp;L&amp;"-,Bold"&amp;8&amp;K008080Fonte&amp;"-,Regular"&amp;K01+000: INE/GPP&amp;R&amp;8* dados provisórios</c:oddFooter>
    </c:headerFooter>
    <c:pageMargins b="0.74803149606299213" l="0.70866141732283472" r="0.70866141732283472" t="0.74803149606299213" header="0.31496062992125984" footer="0.31496062992125984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-5400000" vert="horz"/>
          <a:lstStyle/>
          <a:p>
            <a:pPr algn="ctr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1" i="0" u="none" strike="noStrike" baseline="0">
                <a:solidFill>
                  <a:srgbClr val="008080"/>
                </a:solidFill>
                <a:latin typeface="Calibri"/>
              </a:rPr>
              <a:t> Balança comercial</a:t>
            </a:r>
          </a:p>
          <a:p>
            <a:pPr algn="ctr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1" i="0" u="none" strike="noStrike" baseline="0">
                <a:solidFill>
                  <a:srgbClr val="008080"/>
                </a:solidFill>
                <a:latin typeface="Calibri"/>
              </a:rPr>
              <a:t>PT-Todo o Mundo</a:t>
            </a:r>
          </a:p>
          <a:p>
            <a:pPr algn="ctr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1" i="0" u="none" strike="noStrike" baseline="0">
                <a:solidFill>
                  <a:srgbClr val="008080"/>
                </a:solidFill>
                <a:latin typeface="Calibri"/>
              </a:rPr>
              <a:t>Cereais</a:t>
            </a:r>
          </a:p>
        </c:rich>
      </c:tx>
      <c:layout>
        <c:manualLayout>
          <c:xMode val="edge"/>
          <c:yMode val="edge"/>
          <c:x val="3.8640398165996881E-4"/>
          <c:y val="0.22535176436278798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4097421134953013E-2"/>
          <c:y val="6.3082498210450963E-2"/>
          <c:w val="0.89326885294331337"/>
          <c:h val="0.77104585537918868"/>
        </c:manualLayout>
      </c:layout>
      <c:areaChart>
        <c:grouping val="standard"/>
        <c:varyColors val="0"/>
        <c:ser>
          <c:idx val="5"/>
          <c:order val="2"/>
          <c:tx>
            <c:strRef>
              <c:f>Imp_Exp_Cereais!$A$21</c:f>
              <c:strCache>
                <c:ptCount val="1"/>
                <c:pt idx="0">
                  <c:v>Saldo (exp-imp)</c:v>
                </c:pt>
              </c:strCache>
            </c:strRef>
          </c:tx>
          <c:spPr>
            <a:solidFill>
              <a:srgbClr val="9BBB59">
                <a:lumMod val="20000"/>
                <a:lumOff val="80000"/>
              </a:srgbClr>
            </a:solidFill>
            <a:ln w="25400" cap="sq" cmpd="sng">
              <a:solidFill>
                <a:srgbClr val="9BBB59"/>
              </a:solidFill>
              <a:prstDash val="sysDot"/>
            </a:ln>
          </c:spPr>
          <c:dPt>
            <c:idx val="12"/>
            <c:bubble3D val="0"/>
          </c:dPt>
          <c:dPt>
            <c:idx val="17"/>
            <c:bubble3D val="0"/>
          </c:dPt>
          <c:cat>
            <c:strRef>
              <c:f>Imp_Exp_Cereais!$B$2:$U$2</c:f>
              <c:strCach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média período</c:v>
                </c:pt>
              </c:strCache>
            </c:strRef>
          </c:cat>
          <c:val>
            <c:numRef>
              <c:f>Imp_Exp_Cereais!$B$21:$U$21</c:f>
              <c:numCache>
                <c:formatCode>#,##0</c:formatCode>
                <c:ptCount val="20"/>
                <c:pt idx="0">
                  <c:v>-412.02213700000004</c:v>
                </c:pt>
                <c:pt idx="1">
                  <c:v>-486.21506700000003</c:v>
                </c:pt>
                <c:pt idx="2">
                  <c:v>-456.557413</c:v>
                </c:pt>
                <c:pt idx="3">
                  <c:v>-439.00941999999998</c:v>
                </c:pt>
                <c:pt idx="4">
                  <c:v>-469.18352200000004</c:v>
                </c:pt>
                <c:pt idx="5">
                  <c:v>-477.37841199999997</c:v>
                </c:pt>
                <c:pt idx="6">
                  <c:v>-459.20653899999996</c:v>
                </c:pt>
                <c:pt idx="7">
                  <c:v>-651.67860800000017</c:v>
                </c:pt>
                <c:pt idx="8">
                  <c:v>-762.57508599999994</c:v>
                </c:pt>
                <c:pt idx="9">
                  <c:v>-565.6137389999999</c:v>
                </c:pt>
                <c:pt idx="10">
                  <c:v>-605.77294299999994</c:v>
                </c:pt>
                <c:pt idx="11">
                  <c:v>-787.08541900000012</c:v>
                </c:pt>
                <c:pt idx="12">
                  <c:v>-802.32532800000013</c:v>
                </c:pt>
                <c:pt idx="13">
                  <c:v>-719.03555200000005</c:v>
                </c:pt>
                <c:pt idx="14">
                  <c:v>-643.12058000000002</c:v>
                </c:pt>
                <c:pt idx="15">
                  <c:v>-680.74946899999998</c:v>
                </c:pt>
                <c:pt idx="16">
                  <c:v>-673.64607500000011</c:v>
                </c:pt>
                <c:pt idx="17">
                  <c:v>-697.77889299999993</c:v>
                </c:pt>
                <c:pt idx="18">
                  <c:v>-745.981765</c:v>
                </c:pt>
                <c:pt idx="19">
                  <c:v>-607.1018929999999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491009200"/>
        <c:axId val="-491008656"/>
      </c:areaChart>
      <c:barChart>
        <c:barDir val="col"/>
        <c:grouping val="clustered"/>
        <c:varyColors val="0"/>
        <c:ser>
          <c:idx val="3"/>
          <c:order val="0"/>
          <c:tx>
            <c:strRef>
              <c:f>Imp_Exp_Cereais!$A$11</c:f>
              <c:strCache>
                <c:ptCount val="1"/>
                <c:pt idx="0">
                  <c:v>Total de Exportações </c:v>
                </c:pt>
              </c:strCache>
            </c:strRef>
          </c:tx>
          <c:spPr>
            <a:solidFill>
              <a:srgbClr val="008080"/>
            </a:solidFill>
          </c:spPr>
          <c:invertIfNegative val="0"/>
          <c:dPt>
            <c:idx val="12"/>
            <c:invertIfNegative val="0"/>
            <c:bubble3D val="0"/>
          </c:dPt>
          <c:dPt>
            <c:idx val="17"/>
            <c:invertIfNegative val="0"/>
            <c:bubble3D val="0"/>
          </c:dPt>
          <c:dPt>
            <c:idx val="19"/>
            <c:invertIfNegative val="0"/>
            <c:bubble3D val="0"/>
            <c:spPr>
              <a:solidFill>
                <a:srgbClr val="008080">
                  <a:alpha val="50000"/>
                </a:srgbClr>
              </a:solidFill>
            </c:spPr>
          </c:dPt>
          <c:cat>
            <c:strRef>
              <c:f>Imp_Exp_Cereais!$B$2:$U$2</c:f>
              <c:strCach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média período</c:v>
                </c:pt>
              </c:strCache>
            </c:strRef>
          </c:cat>
          <c:val>
            <c:numRef>
              <c:f>Imp_Exp_Cereais!$B$11:$U$11</c:f>
              <c:numCache>
                <c:formatCode>#,##0</c:formatCode>
                <c:ptCount val="20"/>
                <c:pt idx="0">
                  <c:v>18.759757999999998</c:v>
                </c:pt>
                <c:pt idx="1">
                  <c:v>22.641798000000001</c:v>
                </c:pt>
                <c:pt idx="2">
                  <c:v>40.289527999999997</c:v>
                </c:pt>
                <c:pt idx="3">
                  <c:v>25.41301</c:v>
                </c:pt>
                <c:pt idx="4">
                  <c:v>40.040866000000001</c:v>
                </c:pt>
                <c:pt idx="5">
                  <c:v>41.179600000000008</c:v>
                </c:pt>
                <c:pt idx="6">
                  <c:v>38.040653999999996</c:v>
                </c:pt>
                <c:pt idx="7">
                  <c:v>46.069113999999999</c:v>
                </c:pt>
                <c:pt idx="8">
                  <c:v>40.182190999999996</c:v>
                </c:pt>
                <c:pt idx="9">
                  <c:v>43.124392</c:v>
                </c:pt>
                <c:pt idx="10">
                  <c:v>34.268681000000001</c:v>
                </c:pt>
                <c:pt idx="11">
                  <c:v>42.439591</c:v>
                </c:pt>
                <c:pt idx="12">
                  <c:v>32.004775000000002</c:v>
                </c:pt>
                <c:pt idx="13">
                  <c:v>27.704917000000005</c:v>
                </c:pt>
                <c:pt idx="14">
                  <c:v>67.867777000000004</c:v>
                </c:pt>
                <c:pt idx="15">
                  <c:v>48.616115999999998</c:v>
                </c:pt>
                <c:pt idx="16">
                  <c:v>63.800339999999998</c:v>
                </c:pt>
                <c:pt idx="17">
                  <c:v>72.833742999999998</c:v>
                </c:pt>
                <c:pt idx="18">
                  <c:v>109.725324</c:v>
                </c:pt>
                <c:pt idx="19">
                  <c:v>45.000114473684214</c:v>
                </c:pt>
              </c:numCache>
            </c:numRef>
          </c:val>
        </c:ser>
        <c:ser>
          <c:idx val="4"/>
          <c:order val="1"/>
          <c:tx>
            <c:strRef>
              <c:f>Imp_Exp_Cereais!$A$20</c:f>
              <c:strCache>
                <c:ptCount val="1"/>
                <c:pt idx="0">
                  <c:v>Total de Importações </c:v>
                </c:pt>
              </c:strCache>
            </c:strRef>
          </c:tx>
          <c:spPr>
            <a:solidFill>
              <a:srgbClr val="E46C0A"/>
            </a:solidFill>
          </c:spPr>
          <c:invertIfNegative val="0"/>
          <c:dPt>
            <c:idx val="12"/>
            <c:invertIfNegative val="0"/>
            <c:bubble3D val="0"/>
          </c:dPt>
          <c:dPt>
            <c:idx val="17"/>
            <c:invertIfNegative val="0"/>
            <c:bubble3D val="0"/>
          </c:dPt>
          <c:dPt>
            <c:idx val="19"/>
            <c:invertIfNegative val="0"/>
            <c:bubble3D val="0"/>
            <c:spPr>
              <a:solidFill>
                <a:srgbClr val="E46C0A">
                  <a:alpha val="50000"/>
                </a:srgbClr>
              </a:solidFill>
            </c:spPr>
          </c:dPt>
          <c:cat>
            <c:strRef>
              <c:f>Imp_Exp_Cereais!$B$2:$U$2</c:f>
              <c:strCach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média período</c:v>
                </c:pt>
              </c:strCache>
            </c:strRef>
          </c:cat>
          <c:val>
            <c:numRef>
              <c:f>Imp_Exp_Cereais!$B$20:$U$20</c:f>
              <c:numCache>
                <c:formatCode>#,##0</c:formatCode>
                <c:ptCount val="20"/>
                <c:pt idx="0">
                  <c:v>430.78189500000002</c:v>
                </c:pt>
                <c:pt idx="1">
                  <c:v>508.85686500000003</c:v>
                </c:pt>
                <c:pt idx="2">
                  <c:v>496.84694100000002</c:v>
                </c:pt>
                <c:pt idx="3">
                  <c:v>464.42242999999996</c:v>
                </c:pt>
                <c:pt idx="4">
                  <c:v>509.22438800000003</c:v>
                </c:pt>
                <c:pt idx="5">
                  <c:v>518.55801199999996</c:v>
                </c:pt>
                <c:pt idx="6">
                  <c:v>497.24719299999998</c:v>
                </c:pt>
                <c:pt idx="7">
                  <c:v>697.74772200000018</c:v>
                </c:pt>
                <c:pt idx="8">
                  <c:v>802.75727699999993</c:v>
                </c:pt>
                <c:pt idx="9">
                  <c:v>608.73813099999995</c:v>
                </c:pt>
                <c:pt idx="10">
                  <c:v>640.04162399999996</c:v>
                </c:pt>
                <c:pt idx="11">
                  <c:v>829.52501000000007</c:v>
                </c:pt>
                <c:pt idx="12">
                  <c:v>834.33010300000012</c:v>
                </c:pt>
                <c:pt idx="13">
                  <c:v>746.74046900000008</c:v>
                </c:pt>
                <c:pt idx="14">
                  <c:v>710.98835700000006</c:v>
                </c:pt>
                <c:pt idx="15">
                  <c:v>729.36558500000001</c:v>
                </c:pt>
                <c:pt idx="16">
                  <c:v>737.44641500000012</c:v>
                </c:pt>
                <c:pt idx="17">
                  <c:v>770.61263599999995</c:v>
                </c:pt>
                <c:pt idx="18">
                  <c:v>855.707089</c:v>
                </c:pt>
                <c:pt idx="19">
                  <c:v>652.10200747368413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491009200"/>
        <c:axId val="-491008656"/>
      </c:barChart>
      <c:catAx>
        <c:axId val="-491009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  <c:crossAx val="-491008656"/>
        <c:crosses val="autoZero"/>
        <c:auto val="1"/>
        <c:lblAlgn val="ctr"/>
        <c:lblOffset val="100"/>
        <c:noMultiLvlLbl val="0"/>
      </c:catAx>
      <c:valAx>
        <c:axId val="-491008656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85000"/>
                </a:sys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PT"/>
                  <a:t>milhões de euros</a:t>
                </a:r>
              </a:p>
            </c:rich>
          </c:tx>
          <c:layout>
            <c:manualLayout>
              <c:xMode val="edge"/>
              <c:yMode val="edge"/>
              <c:x val="4.2855263183054104E-2"/>
              <c:y val="0.23123589065255731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  <c:crossAx val="-491009200"/>
        <c:crosses val="autoZero"/>
        <c:crossBetween val="between"/>
        <c:majorUnit val="500"/>
      </c:valAx>
    </c:plotArea>
    <c:legend>
      <c:legendPos val="b"/>
      <c:layout>
        <c:manualLayout>
          <c:xMode val="edge"/>
          <c:yMode val="edge"/>
          <c:x val="0.40549949774796668"/>
          <c:y val="0.89430599647266329"/>
          <c:w val="0.22761344913011214"/>
          <c:h val="9.4494708994709006E-2"/>
        </c:manualLayout>
      </c:layout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PT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>
      <c:oddFooter>&amp;L&amp;"-,Bold"&amp;8&amp;K008080Fonte&amp;"-,Regular"&amp;K01+000: INE/GPP&amp;R&amp;8* dados provisórios</c:oddFooter>
    </c:headerFooter>
    <c:pageMargins b="0.74803149606299213" l="0.70866141732283472" r="0.70866141732283472" t="0.74803149606299213" header="0.31496062992125984" footer="0.31496062992125984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-5400000" vert="horz"/>
          <a:lstStyle/>
          <a:p>
            <a:pPr algn="ctr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1" i="0" u="none" strike="noStrike" baseline="0">
                <a:solidFill>
                  <a:srgbClr val="008080"/>
                </a:solidFill>
                <a:latin typeface="Calibri"/>
              </a:rPr>
              <a:t> Balança comercial</a:t>
            </a:r>
          </a:p>
          <a:p>
            <a:pPr algn="ctr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1" i="0" u="none" strike="noStrike" baseline="0">
                <a:solidFill>
                  <a:srgbClr val="008080"/>
                </a:solidFill>
                <a:latin typeface="Calibri"/>
              </a:rPr>
              <a:t>PT-Todo o Mundo</a:t>
            </a:r>
          </a:p>
          <a:p>
            <a:pPr algn="ctr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1" i="0" u="none" strike="noStrike" baseline="0">
                <a:solidFill>
                  <a:srgbClr val="008080"/>
                </a:solidFill>
                <a:latin typeface="Calibri"/>
              </a:rPr>
              <a:t>Cereais</a:t>
            </a:r>
          </a:p>
        </c:rich>
      </c:tx>
      <c:layout>
        <c:manualLayout>
          <c:xMode val="edge"/>
          <c:yMode val="edge"/>
          <c:x val="3.8640398165996881E-4"/>
          <c:y val="0.22535176436278798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4097421134953013E-2"/>
          <c:y val="6.3082498210450963E-2"/>
          <c:w val="0.89326885294331337"/>
          <c:h val="0.72064902998236335"/>
        </c:manualLayout>
      </c:layout>
      <c:areaChart>
        <c:grouping val="standard"/>
        <c:varyColors val="0"/>
        <c:ser>
          <c:idx val="5"/>
          <c:order val="2"/>
          <c:tx>
            <c:strRef>
              <c:f>Imp_Exp_ProdutosFloresta!$A$17</c:f>
              <c:strCache>
                <c:ptCount val="1"/>
                <c:pt idx="0">
                  <c:v>Saldo (exp-imp)</c:v>
                </c:pt>
              </c:strCache>
            </c:strRef>
          </c:tx>
          <c:spPr>
            <a:solidFill>
              <a:srgbClr val="9BBB59">
                <a:lumMod val="20000"/>
                <a:lumOff val="80000"/>
              </a:srgbClr>
            </a:solidFill>
            <a:ln w="25400" cap="sq" cmpd="sng">
              <a:solidFill>
                <a:srgbClr val="9BBB59"/>
              </a:solidFill>
              <a:prstDash val="sysDot"/>
            </a:ln>
          </c:spPr>
          <c:dPt>
            <c:idx val="12"/>
            <c:bubble3D val="0"/>
          </c:dPt>
          <c:dPt>
            <c:idx val="17"/>
            <c:bubble3D val="0"/>
          </c:dPt>
          <c:cat>
            <c:strRef>
              <c:f>Imp_Exp_ProdutosFloresta!$B$2:$U$2</c:f>
              <c:strCach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média período</c:v>
                </c:pt>
              </c:strCache>
            </c:strRef>
          </c:cat>
          <c:val>
            <c:numRef>
              <c:f>Imp_Exp_ProdutosFloresta!$B$17:$U$17</c:f>
              <c:numCache>
                <c:formatCode>#,##0</c:formatCode>
                <c:ptCount val="20"/>
                <c:pt idx="0">
                  <c:v>1008.0377779999999</c:v>
                </c:pt>
                <c:pt idx="1">
                  <c:v>874.61238600000024</c:v>
                </c:pt>
                <c:pt idx="2">
                  <c:v>936.06150200000025</c:v>
                </c:pt>
                <c:pt idx="3">
                  <c:v>1080.2417500000001</c:v>
                </c:pt>
                <c:pt idx="4">
                  <c:v>1037.2012419999996</c:v>
                </c:pt>
                <c:pt idx="5">
                  <c:v>1017.2057730000001</c:v>
                </c:pt>
                <c:pt idx="6">
                  <c:v>1247.6519280000002</c:v>
                </c:pt>
                <c:pt idx="7">
                  <c:v>1228.472694</c:v>
                </c:pt>
                <c:pt idx="8">
                  <c:v>1184.0662560000001</c:v>
                </c:pt>
                <c:pt idx="9">
                  <c:v>1051.163223</c:v>
                </c:pt>
                <c:pt idx="10">
                  <c:v>1444.9328759999996</c:v>
                </c:pt>
                <c:pt idx="11">
                  <c:v>1670.5954190000002</c:v>
                </c:pt>
                <c:pt idx="12">
                  <c:v>2049.4894489999997</c:v>
                </c:pt>
                <c:pt idx="13">
                  <c:v>2127.8120110000004</c:v>
                </c:pt>
                <c:pt idx="14">
                  <c:v>2017.2828660000002</c:v>
                </c:pt>
                <c:pt idx="15">
                  <c:v>2163.3880950000002</c:v>
                </c:pt>
                <c:pt idx="16">
                  <c:v>2067.0808729999999</c:v>
                </c:pt>
                <c:pt idx="17">
                  <c:v>2038.8668260000004</c:v>
                </c:pt>
                <c:pt idx="18">
                  <c:v>2129.2954319999994</c:v>
                </c:pt>
                <c:pt idx="19">
                  <c:v>1493.3399146842105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491009744"/>
        <c:axId val="-491006480"/>
      </c:areaChart>
      <c:barChart>
        <c:barDir val="col"/>
        <c:grouping val="clustered"/>
        <c:varyColors val="0"/>
        <c:ser>
          <c:idx val="3"/>
          <c:order val="0"/>
          <c:tx>
            <c:strRef>
              <c:f>Imp_Exp_ProdutosFloresta!$A$9</c:f>
              <c:strCache>
                <c:ptCount val="1"/>
                <c:pt idx="0">
                  <c:v>Total de Exportações </c:v>
                </c:pt>
              </c:strCache>
            </c:strRef>
          </c:tx>
          <c:spPr>
            <a:solidFill>
              <a:srgbClr val="008080"/>
            </a:solidFill>
          </c:spPr>
          <c:invertIfNegative val="0"/>
          <c:dPt>
            <c:idx val="12"/>
            <c:invertIfNegative val="0"/>
            <c:bubble3D val="0"/>
          </c:dPt>
          <c:dPt>
            <c:idx val="17"/>
            <c:invertIfNegative val="0"/>
            <c:bubble3D val="0"/>
          </c:dPt>
          <c:dPt>
            <c:idx val="19"/>
            <c:invertIfNegative val="0"/>
            <c:bubble3D val="0"/>
            <c:spPr>
              <a:solidFill>
                <a:srgbClr val="008080">
                  <a:alpha val="50000"/>
                </a:srgbClr>
              </a:solidFill>
            </c:spPr>
          </c:dPt>
          <c:cat>
            <c:strRef>
              <c:f>Imp_Exp_ProdutosFloresta!$B$2:$U$2</c:f>
              <c:strCach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média período</c:v>
                </c:pt>
              </c:strCache>
            </c:strRef>
          </c:cat>
          <c:val>
            <c:numRef>
              <c:f>Imp_Exp_ProdutosFloresta!$B$9:$U$9</c:f>
              <c:numCache>
                <c:formatCode>#,##0</c:formatCode>
                <c:ptCount val="20"/>
                <c:pt idx="0">
                  <c:v>2719.3644169999998</c:v>
                </c:pt>
                <c:pt idx="1">
                  <c:v>2613.7411820000002</c:v>
                </c:pt>
                <c:pt idx="2">
                  <c:v>2651.3173670000001</c:v>
                </c:pt>
                <c:pt idx="3">
                  <c:v>2732.2060730000003</c:v>
                </c:pt>
                <c:pt idx="4">
                  <c:v>2729.6193589999998</c:v>
                </c:pt>
                <c:pt idx="5">
                  <c:v>2700.5665690000001</c:v>
                </c:pt>
                <c:pt idx="6">
                  <c:v>3023.3684800000001</c:v>
                </c:pt>
                <c:pt idx="7">
                  <c:v>3216.9166530000002</c:v>
                </c:pt>
                <c:pt idx="8">
                  <c:v>3143.268603</c:v>
                </c:pt>
                <c:pt idx="9">
                  <c:v>2761.886841</c:v>
                </c:pt>
                <c:pt idx="10">
                  <c:v>3437.7892759999995</c:v>
                </c:pt>
                <c:pt idx="11">
                  <c:v>3715.6701350000003</c:v>
                </c:pt>
                <c:pt idx="12">
                  <c:v>3718.2361559999999</c:v>
                </c:pt>
                <c:pt idx="13">
                  <c:v>3874.9768970000005</c:v>
                </c:pt>
                <c:pt idx="14">
                  <c:v>3915.8192630000003</c:v>
                </c:pt>
                <c:pt idx="15">
                  <c:v>4127.6788820000002</c:v>
                </c:pt>
                <c:pt idx="16">
                  <c:v>4080.5792799999999</c:v>
                </c:pt>
                <c:pt idx="17">
                  <c:v>4197.8924230000002</c:v>
                </c:pt>
                <c:pt idx="18">
                  <c:v>4455.2197179999994</c:v>
                </c:pt>
                <c:pt idx="19">
                  <c:v>3358.7430302105263</c:v>
                </c:pt>
              </c:numCache>
            </c:numRef>
          </c:val>
        </c:ser>
        <c:ser>
          <c:idx val="4"/>
          <c:order val="1"/>
          <c:tx>
            <c:strRef>
              <c:f>Imp_Exp_ProdutosFloresta!$A$16</c:f>
              <c:strCache>
                <c:ptCount val="1"/>
                <c:pt idx="0">
                  <c:v>Total de Importações </c:v>
                </c:pt>
              </c:strCache>
            </c:strRef>
          </c:tx>
          <c:spPr>
            <a:solidFill>
              <a:srgbClr val="E46C0A"/>
            </a:solidFill>
          </c:spPr>
          <c:invertIfNegative val="0"/>
          <c:dPt>
            <c:idx val="12"/>
            <c:invertIfNegative val="0"/>
            <c:bubble3D val="0"/>
          </c:dPt>
          <c:dPt>
            <c:idx val="17"/>
            <c:invertIfNegative val="0"/>
            <c:bubble3D val="0"/>
          </c:dPt>
          <c:dPt>
            <c:idx val="19"/>
            <c:invertIfNegative val="0"/>
            <c:bubble3D val="0"/>
            <c:spPr>
              <a:solidFill>
                <a:srgbClr val="E46C0A">
                  <a:alpha val="50000"/>
                </a:srgbClr>
              </a:solidFill>
            </c:spPr>
          </c:dPt>
          <c:cat>
            <c:strRef>
              <c:f>Imp_Exp_ProdutosFloresta!$B$2:$U$2</c:f>
              <c:strCach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média período</c:v>
                </c:pt>
              </c:strCache>
            </c:strRef>
          </c:cat>
          <c:val>
            <c:numRef>
              <c:f>Imp_Exp_ProdutosFloresta!$B$16:$U$16</c:f>
              <c:numCache>
                <c:formatCode>#,##0</c:formatCode>
                <c:ptCount val="20"/>
                <c:pt idx="0">
                  <c:v>1711.3266389999999</c:v>
                </c:pt>
                <c:pt idx="1">
                  <c:v>1739.128796</c:v>
                </c:pt>
                <c:pt idx="2">
                  <c:v>1715.2558649999999</c:v>
                </c:pt>
                <c:pt idx="3">
                  <c:v>1651.9643230000001</c:v>
                </c:pt>
                <c:pt idx="4">
                  <c:v>1692.4181170000002</c:v>
                </c:pt>
                <c:pt idx="5">
                  <c:v>1683.3607959999999</c:v>
                </c:pt>
                <c:pt idx="6">
                  <c:v>1775.7165519999999</c:v>
                </c:pt>
                <c:pt idx="7">
                  <c:v>1988.4439590000002</c:v>
                </c:pt>
                <c:pt idx="8">
                  <c:v>1959.2023469999999</c:v>
                </c:pt>
                <c:pt idx="9">
                  <c:v>1710.723618</c:v>
                </c:pt>
                <c:pt idx="10">
                  <c:v>1992.8563999999999</c:v>
                </c:pt>
                <c:pt idx="11">
                  <c:v>2045.0747160000001</c:v>
                </c:pt>
                <c:pt idx="12">
                  <c:v>1668.746707</c:v>
                </c:pt>
                <c:pt idx="13">
                  <c:v>1747.164886</c:v>
                </c:pt>
                <c:pt idx="14">
                  <c:v>1898.5363970000001</c:v>
                </c:pt>
                <c:pt idx="15">
                  <c:v>1964.2907870000001</c:v>
                </c:pt>
                <c:pt idx="16">
                  <c:v>2013.498407</c:v>
                </c:pt>
                <c:pt idx="17">
                  <c:v>2159.0255969999998</c:v>
                </c:pt>
                <c:pt idx="18">
                  <c:v>2325.9242859999999</c:v>
                </c:pt>
                <c:pt idx="19">
                  <c:v>1865.4031155263158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491009744"/>
        <c:axId val="-491006480"/>
      </c:barChart>
      <c:catAx>
        <c:axId val="-491009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  <c:crossAx val="-491006480"/>
        <c:crosses val="autoZero"/>
        <c:auto val="1"/>
        <c:lblAlgn val="ctr"/>
        <c:lblOffset val="100"/>
        <c:noMultiLvlLbl val="0"/>
      </c:catAx>
      <c:valAx>
        <c:axId val="-491006480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85000"/>
                </a:sys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PT"/>
                  <a:t>milhões de euros</a:t>
                </a:r>
              </a:p>
            </c:rich>
          </c:tx>
          <c:layout>
            <c:manualLayout>
              <c:xMode val="edge"/>
              <c:yMode val="edge"/>
              <c:x val="4.2855263183054104E-2"/>
              <c:y val="0.23123589065255731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  <c:crossAx val="-491009744"/>
        <c:crosses val="autoZero"/>
        <c:crossBetween val="between"/>
        <c:majorUnit val="1000"/>
      </c:valAx>
    </c:plotArea>
    <c:legend>
      <c:legendPos val="b"/>
      <c:layout>
        <c:manualLayout>
          <c:xMode val="edge"/>
          <c:yMode val="edge"/>
          <c:x val="0.40321510487236267"/>
          <c:y val="0.90550529100529098"/>
          <c:w val="0.22761344913011214"/>
          <c:h val="9.4494708994709006E-2"/>
        </c:manualLayout>
      </c:layout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PT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>
      <c:oddFooter>&amp;L&amp;"-,Bold"&amp;8&amp;K008080Fonte&amp;"-,Regular"&amp;K01+000: INE/GPP&amp;R&amp;8* dados provisórios</c:oddFooter>
    </c:headerFooter>
    <c:pageMargins b="0.74803149606299213" l="0.70866141732283472" r="0.70866141732283472" t="0.74803149606299213" header="0.31496062992125984" footer="0.31496062992125984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-5400000" vert="horz"/>
          <a:lstStyle/>
          <a:p>
            <a:pPr algn="ctr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1" i="0" u="none" strike="noStrike" baseline="0">
                <a:solidFill>
                  <a:srgbClr val="008080"/>
                </a:solidFill>
                <a:latin typeface="Calibri"/>
              </a:rPr>
              <a:t> Balança comercial</a:t>
            </a:r>
          </a:p>
          <a:p>
            <a:pPr algn="ctr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1" i="0" u="none" strike="noStrike" baseline="0">
                <a:solidFill>
                  <a:srgbClr val="008080"/>
                </a:solidFill>
                <a:latin typeface="Calibri"/>
              </a:rPr>
              <a:t>PT-Todo o Mundo</a:t>
            </a:r>
          </a:p>
          <a:p>
            <a:pPr algn="ctr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1" i="0" u="none" strike="noStrike" baseline="0">
                <a:solidFill>
                  <a:srgbClr val="008080"/>
                </a:solidFill>
                <a:latin typeface="Calibri"/>
              </a:rPr>
              <a:t>Cortiça</a:t>
            </a:r>
          </a:p>
        </c:rich>
      </c:tx>
      <c:layout>
        <c:manualLayout>
          <c:xMode val="edge"/>
          <c:yMode val="edge"/>
          <c:x val="3.8640398165996881E-4"/>
          <c:y val="0.22535176436278798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7891767785506961E-2"/>
          <c:y val="6.3082498210450963E-2"/>
          <c:w val="0.88947450629275948"/>
          <c:h val="0.72064902998236335"/>
        </c:manualLayout>
      </c:layout>
      <c:areaChart>
        <c:grouping val="standard"/>
        <c:varyColors val="0"/>
        <c:ser>
          <c:idx val="5"/>
          <c:order val="2"/>
          <c:tx>
            <c:strRef>
              <c:f>Imp_Exp_Cortiça!$A$13</c:f>
              <c:strCache>
                <c:ptCount val="1"/>
                <c:pt idx="0">
                  <c:v>Saldo (exp-imp)</c:v>
                </c:pt>
              </c:strCache>
            </c:strRef>
          </c:tx>
          <c:spPr>
            <a:solidFill>
              <a:srgbClr val="9BBB59">
                <a:lumMod val="20000"/>
                <a:lumOff val="80000"/>
              </a:srgbClr>
            </a:solidFill>
            <a:ln w="25400" cap="sq" cmpd="sng">
              <a:solidFill>
                <a:srgbClr val="9BBB59"/>
              </a:solidFill>
              <a:prstDash val="sysDot"/>
            </a:ln>
          </c:spPr>
          <c:dPt>
            <c:idx val="12"/>
            <c:bubble3D val="0"/>
          </c:dPt>
          <c:dPt>
            <c:idx val="17"/>
            <c:bubble3D val="0"/>
          </c:dPt>
          <c:cat>
            <c:strRef>
              <c:f>Imp_Exp_Cortiça!$B$2:$U$2</c:f>
              <c:strCach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média período</c:v>
                </c:pt>
              </c:strCache>
            </c:strRef>
          </c:cat>
          <c:val>
            <c:numRef>
              <c:f>Imp_Exp_Cortiça!$B$13:$U$13</c:f>
              <c:numCache>
                <c:formatCode>#,##0</c:formatCode>
                <c:ptCount val="20"/>
                <c:pt idx="0">
                  <c:v>765.16672799999992</c:v>
                </c:pt>
                <c:pt idx="1">
                  <c:v>760.49779000000001</c:v>
                </c:pt>
                <c:pt idx="2">
                  <c:v>773.04060700000014</c:v>
                </c:pt>
                <c:pt idx="3">
                  <c:v>738.75559900000007</c:v>
                </c:pt>
                <c:pt idx="4">
                  <c:v>749.80563199999983</c:v>
                </c:pt>
                <c:pt idx="5">
                  <c:v>670.31362100000001</c:v>
                </c:pt>
                <c:pt idx="6">
                  <c:v>697.98446999999999</c:v>
                </c:pt>
                <c:pt idx="7">
                  <c:v>702.11534400000005</c:v>
                </c:pt>
                <c:pt idx="8">
                  <c:v>670.45138299999996</c:v>
                </c:pt>
                <c:pt idx="9">
                  <c:v>576.31957499999999</c:v>
                </c:pt>
                <c:pt idx="10">
                  <c:v>635.09947099999999</c:v>
                </c:pt>
                <c:pt idx="11">
                  <c:v>680.34670500000004</c:v>
                </c:pt>
                <c:pt idx="12">
                  <c:v>703.51238499999999</c:v>
                </c:pt>
                <c:pt idx="13">
                  <c:v>700.00723600000003</c:v>
                </c:pt>
                <c:pt idx="14">
                  <c:v>706.78045099999997</c:v>
                </c:pt>
                <c:pt idx="15">
                  <c:v>754.04240499999992</c:v>
                </c:pt>
                <c:pt idx="16">
                  <c:v>767.027244</c:v>
                </c:pt>
                <c:pt idx="17">
                  <c:v>812.80687200000011</c:v>
                </c:pt>
                <c:pt idx="18">
                  <c:v>843.87896799999987</c:v>
                </c:pt>
                <c:pt idx="19">
                  <c:v>721.47118347368405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491004848"/>
        <c:axId val="-491004304"/>
      </c:areaChart>
      <c:barChart>
        <c:barDir val="col"/>
        <c:grouping val="clustered"/>
        <c:varyColors val="0"/>
        <c:ser>
          <c:idx val="3"/>
          <c:order val="0"/>
          <c:tx>
            <c:strRef>
              <c:f>Imp_Exp_Cortiça!$A$7</c:f>
              <c:strCache>
                <c:ptCount val="1"/>
                <c:pt idx="0">
                  <c:v>Total de Exportações </c:v>
                </c:pt>
              </c:strCache>
            </c:strRef>
          </c:tx>
          <c:spPr>
            <a:solidFill>
              <a:srgbClr val="008080"/>
            </a:solidFill>
          </c:spPr>
          <c:invertIfNegative val="0"/>
          <c:dPt>
            <c:idx val="12"/>
            <c:invertIfNegative val="0"/>
            <c:bubble3D val="0"/>
          </c:dPt>
          <c:dPt>
            <c:idx val="17"/>
            <c:invertIfNegative val="0"/>
            <c:bubble3D val="0"/>
          </c:dPt>
          <c:dPt>
            <c:idx val="19"/>
            <c:invertIfNegative val="0"/>
            <c:bubble3D val="0"/>
            <c:spPr>
              <a:solidFill>
                <a:srgbClr val="008080">
                  <a:alpha val="50000"/>
                </a:srgbClr>
              </a:solidFill>
            </c:spPr>
          </c:dPt>
          <c:cat>
            <c:strRef>
              <c:f>Imp_Exp_Cortiça!$B$2:$U$2</c:f>
              <c:strCach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média período</c:v>
                </c:pt>
              </c:strCache>
            </c:strRef>
          </c:cat>
          <c:val>
            <c:numRef>
              <c:f>Imp_Exp_Cortiça!$B$7:$U$7</c:f>
              <c:numCache>
                <c:formatCode>#,##0</c:formatCode>
                <c:ptCount val="20"/>
                <c:pt idx="0">
                  <c:v>927.50748199999998</c:v>
                </c:pt>
                <c:pt idx="1">
                  <c:v>908.08456200000001</c:v>
                </c:pt>
                <c:pt idx="2">
                  <c:v>921.17955200000006</c:v>
                </c:pt>
                <c:pt idx="3">
                  <c:v>916.81379300000003</c:v>
                </c:pt>
                <c:pt idx="4">
                  <c:v>891.90177999999992</c:v>
                </c:pt>
                <c:pt idx="5">
                  <c:v>815.75666200000001</c:v>
                </c:pt>
                <c:pt idx="6">
                  <c:v>837.33006999999998</c:v>
                </c:pt>
                <c:pt idx="7">
                  <c:v>844.06389600000011</c:v>
                </c:pt>
                <c:pt idx="8">
                  <c:v>802.51717299999996</c:v>
                </c:pt>
                <c:pt idx="9">
                  <c:v>667.69036400000005</c:v>
                </c:pt>
                <c:pt idx="10">
                  <c:v>739.38145699999995</c:v>
                </c:pt>
                <c:pt idx="11">
                  <c:v>817.03511000000003</c:v>
                </c:pt>
                <c:pt idx="12">
                  <c:v>835.81622800000002</c:v>
                </c:pt>
                <c:pt idx="13">
                  <c:v>833.69477800000004</c:v>
                </c:pt>
                <c:pt idx="14">
                  <c:v>841.78469299999995</c:v>
                </c:pt>
                <c:pt idx="15">
                  <c:v>901.52527799999996</c:v>
                </c:pt>
                <c:pt idx="16">
                  <c:v>934.83584399999995</c:v>
                </c:pt>
                <c:pt idx="17">
                  <c:v>988.03567900000007</c:v>
                </c:pt>
                <c:pt idx="18">
                  <c:v>1063.7771889999999</c:v>
                </c:pt>
                <c:pt idx="19">
                  <c:v>867.82797842105242</c:v>
                </c:pt>
              </c:numCache>
            </c:numRef>
          </c:val>
        </c:ser>
        <c:ser>
          <c:idx val="4"/>
          <c:order val="1"/>
          <c:tx>
            <c:strRef>
              <c:f>Imp_Exp_Cortiça!$A$12</c:f>
              <c:strCache>
                <c:ptCount val="1"/>
                <c:pt idx="0">
                  <c:v>Total de Importações </c:v>
                </c:pt>
              </c:strCache>
            </c:strRef>
          </c:tx>
          <c:spPr>
            <a:solidFill>
              <a:srgbClr val="E46C0A"/>
            </a:solidFill>
          </c:spPr>
          <c:invertIfNegative val="0"/>
          <c:dPt>
            <c:idx val="12"/>
            <c:invertIfNegative val="0"/>
            <c:bubble3D val="0"/>
          </c:dPt>
          <c:dPt>
            <c:idx val="17"/>
            <c:invertIfNegative val="0"/>
            <c:bubble3D val="0"/>
          </c:dPt>
          <c:dPt>
            <c:idx val="19"/>
            <c:invertIfNegative val="0"/>
            <c:bubble3D val="0"/>
            <c:spPr>
              <a:solidFill>
                <a:srgbClr val="E46C0A">
                  <a:alpha val="50000"/>
                </a:srgbClr>
              </a:solidFill>
            </c:spPr>
          </c:dPt>
          <c:cat>
            <c:strRef>
              <c:f>Imp_Exp_Cortiça!$B$2:$U$2</c:f>
              <c:strCach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média período</c:v>
                </c:pt>
              </c:strCache>
            </c:strRef>
          </c:cat>
          <c:val>
            <c:numRef>
              <c:f>Imp_Exp_Cortiça!$B$12:$U$12</c:f>
              <c:numCache>
                <c:formatCode>#,##0</c:formatCode>
                <c:ptCount val="20"/>
                <c:pt idx="0">
                  <c:v>162.340754</c:v>
                </c:pt>
                <c:pt idx="1">
                  <c:v>147.586772</c:v>
                </c:pt>
                <c:pt idx="2">
                  <c:v>148.13894499999998</c:v>
                </c:pt>
                <c:pt idx="3">
                  <c:v>178.05819399999999</c:v>
                </c:pt>
                <c:pt idx="4">
                  <c:v>142.09614800000003</c:v>
                </c:pt>
                <c:pt idx="5">
                  <c:v>145.44304099999999</c:v>
                </c:pt>
                <c:pt idx="6">
                  <c:v>139.34559999999999</c:v>
                </c:pt>
                <c:pt idx="7">
                  <c:v>141.94855200000001</c:v>
                </c:pt>
                <c:pt idx="8">
                  <c:v>132.06578999999999</c:v>
                </c:pt>
                <c:pt idx="9">
                  <c:v>91.370789000000002</c:v>
                </c:pt>
                <c:pt idx="10">
                  <c:v>104.28198599999999</c:v>
                </c:pt>
                <c:pt idx="11">
                  <c:v>136.68840500000002</c:v>
                </c:pt>
                <c:pt idx="12">
                  <c:v>132.303843</c:v>
                </c:pt>
                <c:pt idx="13">
                  <c:v>133.68754200000001</c:v>
                </c:pt>
                <c:pt idx="14">
                  <c:v>135.004242</c:v>
                </c:pt>
                <c:pt idx="15">
                  <c:v>147.48287300000001</c:v>
                </c:pt>
                <c:pt idx="16">
                  <c:v>167.80859999999998</c:v>
                </c:pt>
                <c:pt idx="17">
                  <c:v>175.22880699999999</c:v>
                </c:pt>
                <c:pt idx="18">
                  <c:v>219.89822100000001</c:v>
                </c:pt>
                <c:pt idx="19">
                  <c:v>146.3567949473684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491004848"/>
        <c:axId val="-491004304"/>
      </c:barChart>
      <c:catAx>
        <c:axId val="-491004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  <c:crossAx val="-491004304"/>
        <c:crosses val="autoZero"/>
        <c:auto val="1"/>
        <c:lblAlgn val="ctr"/>
        <c:lblOffset val="100"/>
        <c:noMultiLvlLbl val="0"/>
      </c:catAx>
      <c:valAx>
        <c:axId val="-491004304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85000"/>
                </a:sys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PT"/>
                  <a:t>milhões de euros</a:t>
                </a:r>
              </a:p>
            </c:rich>
          </c:tx>
          <c:layout>
            <c:manualLayout>
              <c:xMode val="edge"/>
              <c:yMode val="edge"/>
              <c:x val="4.057865519272174E-2"/>
              <c:y val="0.23683553791887124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  <c:crossAx val="-491004848"/>
        <c:crosses val="autoZero"/>
        <c:crossBetween val="between"/>
        <c:majorUnit val="200"/>
      </c:valAx>
    </c:plotArea>
    <c:legend>
      <c:legendPos val="b"/>
      <c:layout>
        <c:manualLayout>
          <c:xMode val="edge"/>
          <c:yMode val="edge"/>
          <c:x val="0.40549949313958333"/>
          <c:y val="0.90550529100529098"/>
          <c:w val="0.21752531783397341"/>
          <c:h val="9.4494708994709006E-2"/>
        </c:manualLayout>
      </c:layout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PT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>
      <c:oddFooter>&amp;L&amp;"-,Bold"&amp;8&amp;K008080Fonte&amp;"-,Regular"&amp;K01+000: INE/GPP&amp;R&amp;8* dados provisórios</c:oddFooter>
    </c:headerFooter>
    <c:pageMargins b="0.74803149606299213" l="0.70866141732283472" r="0.70866141732283472" t="0.74803149606299213" header="0.31496062992125984" footer="0.31496062992125984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-5400000" vert="horz"/>
          <a:lstStyle/>
          <a:p>
            <a:pPr algn="ctr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1" i="0" u="none" strike="noStrike" baseline="0">
                <a:solidFill>
                  <a:srgbClr val="008080"/>
                </a:solidFill>
                <a:latin typeface="Calibri"/>
              </a:rPr>
              <a:t> Balança comercial</a:t>
            </a:r>
          </a:p>
          <a:p>
            <a:pPr algn="ctr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1" i="0" u="none" strike="noStrike" baseline="0">
                <a:solidFill>
                  <a:srgbClr val="008080"/>
                </a:solidFill>
                <a:latin typeface="Calibri"/>
              </a:rPr>
              <a:t>PT-Todo o Mundo</a:t>
            </a:r>
          </a:p>
          <a:p>
            <a:pPr algn="ctr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1" i="0" u="none" strike="noStrike" baseline="0">
                <a:solidFill>
                  <a:srgbClr val="008080"/>
                </a:solidFill>
                <a:latin typeface="Calibri"/>
              </a:rPr>
              <a:t>Madeira</a:t>
            </a:r>
          </a:p>
        </c:rich>
      </c:tx>
      <c:layout>
        <c:manualLayout>
          <c:xMode val="edge"/>
          <c:yMode val="edge"/>
          <c:x val="3.8640398165996881E-4"/>
          <c:y val="0.22535176436278798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7891767785506961E-2"/>
          <c:y val="6.3082498210450963E-2"/>
          <c:w val="0.88947450629275948"/>
          <c:h val="0.73744797178130506"/>
        </c:manualLayout>
      </c:layout>
      <c:areaChart>
        <c:grouping val="standard"/>
        <c:varyColors val="0"/>
        <c:ser>
          <c:idx val="5"/>
          <c:order val="2"/>
          <c:tx>
            <c:strRef>
              <c:f>Imp_Exp_Madeira!$A$5</c:f>
              <c:strCache>
                <c:ptCount val="1"/>
                <c:pt idx="0">
                  <c:v>Saldo (exp-imp)</c:v>
                </c:pt>
              </c:strCache>
            </c:strRef>
          </c:tx>
          <c:spPr>
            <a:solidFill>
              <a:srgbClr val="9BBB59">
                <a:lumMod val="20000"/>
                <a:lumOff val="80000"/>
              </a:srgbClr>
            </a:solidFill>
            <a:ln w="25400" cap="sq" cmpd="sng">
              <a:solidFill>
                <a:srgbClr val="9BBB59"/>
              </a:solidFill>
              <a:prstDash val="sysDot"/>
            </a:ln>
          </c:spPr>
          <c:dPt>
            <c:idx val="12"/>
            <c:bubble3D val="0"/>
          </c:dPt>
          <c:dPt>
            <c:idx val="17"/>
            <c:bubble3D val="0"/>
          </c:dPt>
          <c:cat>
            <c:strRef>
              <c:f>Imp_Exp_Madeira!$B$2:$U$2</c:f>
              <c:strCach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média período</c:v>
                </c:pt>
              </c:strCache>
            </c:strRef>
          </c:cat>
          <c:val>
            <c:numRef>
              <c:f>Imp_Exp_Madeira!$B$5:$U$5</c:f>
              <c:numCache>
                <c:formatCode>#,##0</c:formatCode>
                <c:ptCount val="20"/>
                <c:pt idx="0">
                  <c:v>-173.73767299999997</c:v>
                </c:pt>
                <c:pt idx="1">
                  <c:v>-135.50536899999997</c:v>
                </c:pt>
                <c:pt idx="2">
                  <c:v>-106.23039899999998</c:v>
                </c:pt>
                <c:pt idx="3">
                  <c:v>-3.1377499999999827</c:v>
                </c:pt>
                <c:pt idx="4">
                  <c:v>-10.106450999999993</c:v>
                </c:pt>
                <c:pt idx="5">
                  <c:v>-1.1979999999994106E-2</c:v>
                </c:pt>
                <c:pt idx="6">
                  <c:v>101.773009</c:v>
                </c:pt>
                <c:pt idx="7">
                  <c:v>87.642534000000069</c:v>
                </c:pt>
                <c:pt idx="8">
                  <c:v>65.686554000000001</c:v>
                </c:pt>
                <c:pt idx="9">
                  <c:v>-5.9225429999999619</c:v>
                </c:pt>
                <c:pt idx="10">
                  <c:v>-74.810547000000042</c:v>
                </c:pt>
                <c:pt idx="11">
                  <c:v>11.484356999999932</c:v>
                </c:pt>
                <c:pt idx="12">
                  <c:v>130.94457199999999</c:v>
                </c:pt>
                <c:pt idx="13">
                  <c:v>137.53956500000004</c:v>
                </c:pt>
                <c:pt idx="14">
                  <c:v>100.14807399999995</c:v>
                </c:pt>
                <c:pt idx="15">
                  <c:v>49.943767000000094</c:v>
                </c:pt>
                <c:pt idx="16">
                  <c:v>-74.701449000000025</c:v>
                </c:pt>
                <c:pt idx="17">
                  <c:v>-124.30398700000001</c:v>
                </c:pt>
                <c:pt idx="18">
                  <c:v>-124.37210100000004</c:v>
                </c:pt>
                <c:pt idx="19">
                  <c:v>-7.7725166842105207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491001584"/>
        <c:axId val="-491002672"/>
      </c:areaChart>
      <c:barChart>
        <c:barDir val="col"/>
        <c:grouping val="clustered"/>
        <c:varyColors val="0"/>
        <c:ser>
          <c:idx val="3"/>
          <c:order val="0"/>
          <c:tx>
            <c:strRef>
              <c:f>Imp_Exp_Madeira!$A$3</c:f>
              <c:strCache>
                <c:ptCount val="1"/>
                <c:pt idx="0">
                  <c:v>Exportações </c:v>
                </c:pt>
              </c:strCache>
            </c:strRef>
          </c:tx>
          <c:spPr>
            <a:solidFill>
              <a:srgbClr val="008080"/>
            </a:solidFill>
          </c:spPr>
          <c:invertIfNegative val="0"/>
          <c:dPt>
            <c:idx val="12"/>
            <c:invertIfNegative val="0"/>
            <c:bubble3D val="0"/>
          </c:dPt>
          <c:dPt>
            <c:idx val="17"/>
            <c:invertIfNegative val="0"/>
            <c:bubble3D val="0"/>
          </c:dPt>
          <c:dPt>
            <c:idx val="19"/>
            <c:invertIfNegative val="0"/>
            <c:bubble3D val="0"/>
            <c:spPr>
              <a:solidFill>
                <a:srgbClr val="008080">
                  <a:alpha val="50000"/>
                </a:srgbClr>
              </a:solidFill>
            </c:spPr>
          </c:dPt>
          <c:cat>
            <c:strRef>
              <c:f>Imp_Exp_Madeira!$B$2:$U$2</c:f>
              <c:strCach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média período</c:v>
                </c:pt>
              </c:strCache>
            </c:strRef>
          </c:cat>
          <c:val>
            <c:numRef>
              <c:f>Imp_Exp_Madeira!$B$3:$U$3</c:f>
              <c:numCache>
                <c:formatCode>#,##0</c:formatCode>
                <c:ptCount val="20"/>
                <c:pt idx="0">
                  <c:v>410.88059399999997</c:v>
                </c:pt>
                <c:pt idx="1">
                  <c:v>422.98734999999999</c:v>
                </c:pt>
                <c:pt idx="2">
                  <c:v>440.675141</c:v>
                </c:pt>
                <c:pt idx="3">
                  <c:v>462.90039300000001</c:v>
                </c:pt>
                <c:pt idx="4">
                  <c:v>512.98987199999999</c:v>
                </c:pt>
                <c:pt idx="5">
                  <c:v>521.40972499999998</c:v>
                </c:pt>
                <c:pt idx="6">
                  <c:v>653.80906800000002</c:v>
                </c:pt>
                <c:pt idx="7">
                  <c:v>745.65096100000005</c:v>
                </c:pt>
                <c:pt idx="8">
                  <c:v>701.97823700000004</c:v>
                </c:pt>
                <c:pt idx="9">
                  <c:v>483.52735100000001</c:v>
                </c:pt>
                <c:pt idx="10">
                  <c:v>536.73790899999995</c:v>
                </c:pt>
                <c:pt idx="11">
                  <c:v>613.89397399999996</c:v>
                </c:pt>
                <c:pt idx="12">
                  <c:v>620.12932599999999</c:v>
                </c:pt>
                <c:pt idx="13">
                  <c:v>684.01327600000002</c:v>
                </c:pt>
                <c:pt idx="14">
                  <c:v>710.99154699999997</c:v>
                </c:pt>
                <c:pt idx="15">
                  <c:v>668.53928700000006</c:v>
                </c:pt>
                <c:pt idx="16">
                  <c:v>622.40830400000004</c:v>
                </c:pt>
                <c:pt idx="17">
                  <c:v>614.05186700000002</c:v>
                </c:pt>
                <c:pt idx="18">
                  <c:v>652.30970300000001</c:v>
                </c:pt>
                <c:pt idx="19">
                  <c:v>583.15178342105264</c:v>
                </c:pt>
              </c:numCache>
            </c:numRef>
          </c:val>
        </c:ser>
        <c:ser>
          <c:idx val="4"/>
          <c:order val="1"/>
          <c:tx>
            <c:strRef>
              <c:f>Imp_Exp_Madeira!$A$4</c:f>
              <c:strCache>
                <c:ptCount val="1"/>
                <c:pt idx="0">
                  <c:v>Importações </c:v>
                </c:pt>
              </c:strCache>
            </c:strRef>
          </c:tx>
          <c:spPr>
            <a:solidFill>
              <a:srgbClr val="E46C0A"/>
            </a:solidFill>
          </c:spPr>
          <c:invertIfNegative val="0"/>
          <c:dPt>
            <c:idx val="12"/>
            <c:invertIfNegative val="0"/>
            <c:bubble3D val="0"/>
          </c:dPt>
          <c:dPt>
            <c:idx val="17"/>
            <c:invertIfNegative val="0"/>
            <c:bubble3D val="0"/>
          </c:dPt>
          <c:dPt>
            <c:idx val="19"/>
            <c:invertIfNegative val="0"/>
            <c:bubble3D val="0"/>
            <c:spPr>
              <a:solidFill>
                <a:srgbClr val="E46C0A">
                  <a:alpha val="50000"/>
                </a:srgbClr>
              </a:solidFill>
            </c:spPr>
          </c:dPt>
          <c:cat>
            <c:strRef>
              <c:f>Imp_Exp_Madeira!$B$2:$U$2</c:f>
              <c:strCach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média período</c:v>
                </c:pt>
              </c:strCache>
            </c:strRef>
          </c:cat>
          <c:val>
            <c:numRef>
              <c:f>Imp_Exp_Madeira!$B$4:$U$4</c:f>
              <c:numCache>
                <c:formatCode>#,##0</c:formatCode>
                <c:ptCount val="20"/>
                <c:pt idx="0">
                  <c:v>584.61826699999995</c:v>
                </c:pt>
                <c:pt idx="1">
                  <c:v>558.49271899999997</c:v>
                </c:pt>
                <c:pt idx="2">
                  <c:v>546.90553999999997</c:v>
                </c:pt>
                <c:pt idx="3">
                  <c:v>466.03814299999999</c:v>
                </c:pt>
                <c:pt idx="4">
                  <c:v>523.09632299999998</c:v>
                </c:pt>
                <c:pt idx="5">
                  <c:v>521.42170499999997</c:v>
                </c:pt>
                <c:pt idx="6">
                  <c:v>552.03605900000002</c:v>
                </c:pt>
                <c:pt idx="7">
                  <c:v>658.00842699999998</c:v>
                </c:pt>
                <c:pt idx="8">
                  <c:v>636.29168300000003</c:v>
                </c:pt>
                <c:pt idx="9">
                  <c:v>489.44989399999997</c:v>
                </c:pt>
                <c:pt idx="10">
                  <c:v>611.54845599999999</c:v>
                </c:pt>
                <c:pt idx="11">
                  <c:v>602.40961700000003</c:v>
                </c:pt>
                <c:pt idx="12">
                  <c:v>489.184754</c:v>
                </c:pt>
                <c:pt idx="13">
                  <c:v>546.47371099999998</c:v>
                </c:pt>
                <c:pt idx="14">
                  <c:v>610.84347300000002</c:v>
                </c:pt>
                <c:pt idx="15">
                  <c:v>618.59551999999996</c:v>
                </c:pt>
                <c:pt idx="16">
                  <c:v>697.10975300000007</c:v>
                </c:pt>
                <c:pt idx="17">
                  <c:v>738.35585400000002</c:v>
                </c:pt>
                <c:pt idx="18">
                  <c:v>776.68180400000006</c:v>
                </c:pt>
                <c:pt idx="19">
                  <c:v>590.92430010526323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491001584"/>
        <c:axId val="-491002672"/>
      </c:barChart>
      <c:catAx>
        <c:axId val="-491001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  <c:crossAx val="-491002672"/>
        <c:crosses val="autoZero"/>
        <c:auto val="1"/>
        <c:lblAlgn val="ctr"/>
        <c:lblOffset val="100"/>
        <c:noMultiLvlLbl val="0"/>
      </c:catAx>
      <c:valAx>
        <c:axId val="-491002672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85000"/>
                </a:sys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PT"/>
                  <a:t>milhões de euros</a:t>
                </a:r>
              </a:p>
            </c:rich>
          </c:tx>
          <c:layout>
            <c:manualLayout>
              <c:xMode val="edge"/>
              <c:yMode val="edge"/>
              <c:x val="4.057865519272174E-2"/>
              <c:y val="0.23683553791887124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  <c:crossAx val="-491001584"/>
        <c:crosses val="autoZero"/>
        <c:crossBetween val="between"/>
        <c:majorUnit val="250"/>
      </c:valAx>
    </c:plotArea>
    <c:legend>
      <c:legendPos val="b"/>
      <c:layout>
        <c:manualLayout>
          <c:xMode val="edge"/>
          <c:yMode val="edge"/>
          <c:x val="0.40322288816823526"/>
          <c:y val="0.90550529100529098"/>
          <c:w val="0.16177556058353321"/>
          <c:h val="9.4494708994709006E-2"/>
        </c:manualLayout>
      </c:layout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PT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>
      <c:oddFooter>&amp;L&amp;"-,Bold"&amp;8&amp;K008080Fonte&amp;"-,Regular"&amp;K01+000: INE/GPP&amp;R&amp;8* dados provisórios</c:oddFooter>
    </c:headerFooter>
    <c:pageMargins b="0.74803149606299213" l="0.70866141732283472" r="0.70866141732283472" t="0.74803149606299213" header="0.31496062992125984" footer="0.31496062992125984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gpp.pt/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ine.pt/" TargetMode="External"/><Relationship Id="rId4" Type="http://schemas.openxmlformats.org/officeDocument/2006/relationships/image" Target="../media/image2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chart" Target="../charts/chart6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chart" Target="../charts/chart7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chart" Target="../charts/chart8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chart" Target="../charts/chart9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chart" Target="../charts/chart10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chart" Target="../charts/chart1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chart" Target="../charts/chart2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chart" Target="../charts/chart5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35718</xdr:colOff>
      <xdr:row>1</xdr:row>
      <xdr:rowOff>523875</xdr:rowOff>
    </xdr:from>
    <xdr:to>
      <xdr:col>3</xdr:col>
      <xdr:colOff>2621343</xdr:colOff>
      <xdr:row>3</xdr:row>
      <xdr:rowOff>2300</xdr:rowOff>
    </xdr:to>
    <xdr:pic>
      <xdr:nvPicPr>
        <xdr:cNvPr id="7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2443" y="933450"/>
          <a:ext cx="2585625" cy="411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214312</xdr:colOff>
      <xdr:row>0</xdr:row>
      <xdr:rowOff>178599</xdr:rowOff>
    </xdr:from>
    <xdr:to>
      <xdr:col>3</xdr:col>
      <xdr:colOff>2017968</xdr:colOff>
      <xdr:row>1</xdr:row>
      <xdr:rowOff>171410</xdr:rowOff>
    </xdr:to>
    <xdr:pic>
      <xdr:nvPicPr>
        <xdr:cNvPr id="8" name="Imagem 7" descr="Gabinete de Planeamento, Políticas e Administração Geral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312" y="178599"/>
          <a:ext cx="2270381" cy="4023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23</xdr:row>
      <xdr:rowOff>19050</xdr:rowOff>
    </xdr:from>
    <xdr:to>
      <xdr:col>19</xdr:col>
      <xdr:colOff>657225</xdr:colOff>
      <xdr:row>33</xdr:row>
      <xdr:rowOff>1050</xdr:rowOff>
    </xdr:to>
    <xdr:graphicFrame macro="">
      <xdr:nvGraphicFramePr>
        <xdr:cNvPr id="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66675</xdr:colOff>
      <xdr:row>0</xdr:row>
      <xdr:rowOff>57150</xdr:rowOff>
    </xdr:from>
    <xdr:to>
      <xdr:col>0</xdr:col>
      <xdr:colOff>628650</xdr:colOff>
      <xdr:row>0</xdr:row>
      <xdr:rowOff>314325</xdr:rowOff>
    </xdr:to>
    <xdr:sp macro="" textlink="">
      <xdr:nvSpPr>
        <xdr:cNvPr id="3" name="CaixaDeTexto 2">
          <a:hlinkClick xmlns:r="http://schemas.openxmlformats.org/officeDocument/2006/relationships" r:id="rId2"/>
        </xdr:cNvPr>
        <xdr:cNvSpPr txBox="1"/>
      </xdr:nvSpPr>
      <xdr:spPr>
        <a:xfrm>
          <a:off x="66675" y="57150"/>
          <a:ext cx="561975" cy="257175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PT" sz="1100" b="1"/>
            <a:t>Índice</a:t>
          </a:r>
        </a:p>
      </xdr:txBody>
    </xdr:sp>
    <xdr:clientData fPrintsWithSheet="0"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47625</xdr:rowOff>
    </xdr:from>
    <xdr:to>
      <xdr:col>19</xdr:col>
      <xdr:colOff>657224</xdr:colOff>
      <xdr:row>29</xdr:row>
      <xdr:rowOff>29625</xdr:rowOff>
    </xdr:to>
    <xdr:graphicFrame macro="">
      <xdr:nvGraphicFramePr>
        <xdr:cNvPr id="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66675</xdr:colOff>
      <xdr:row>0</xdr:row>
      <xdr:rowOff>57150</xdr:rowOff>
    </xdr:from>
    <xdr:to>
      <xdr:col>0</xdr:col>
      <xdr:colOff>628650</xdr:colOff>
      <xdr:row>0</xdr:row>
      <xdr:rowOff>314325</xdr:rowOff>
    </xdr:to>
    <xdr:sp macro="" textlink="">
      <xdr:nvSpPr>
        <xdr:cNvPr id="3" name="CaixaDeTexto 2">
          <a:hlinkClick xmlns:r="http://schemas.openxmlformats.org/officeDocument/2006/relationships" r:id="rId2"/>
        </xdr:cNvPr>
        <xdr:cNvSpPr txBox="1"/>
      </xdr:nvSpPr>
      <xdr:spPr>
        <a:xfrm>
          <a:off x="66675" y="57150"/>
          <a:ext cx="561975" cy="257175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PT" sz="1100" b="1"/>
            <a:t>Índice</a:t>
          </a:r>
        </a:p>
      </xdr:txBody>
    </xdr:sp>
    <xdr:clientData fPrintsWithSheet="0"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15</xdr:row>
      <xdr:rowOff>19050</xdr:rowOff>
    </xdr:from>
    <xdr:to>
      <xdr:col>19</xdr:col>
      <xdr:colOff>657225</xdr:colOff>
      <xdr:row>25</xdr:row>
      <xdr:rowOff>1050</xdr:rowOff>
    </xdr:to>
    <xdr:graphicFrame macro="">
      <xdr:nvGraphicFramePr>
        <xdr:cNvPr id="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85725</xdr:colOff>
      <xdr:row>0</xdr:row>
      <xdr:rowOff>66675</xdr:rowOff>
    </xdr:from>
    <xdr:to>
      <xdr:col>0</xdr:col>
      <xdr:colOff>647700</xdr:colOff>
      <xdr:row>0</xdr:row>
      <xdr:rowOff>323850</xdr:rowOff>
    </xdr:to>
    <xdr:sp macro="" textlink="">
      <xdr:nvSpPr>
        <xdr:cNvPr id="3" name="CaixaDeTexto 2">
          <a:hlinkClick xmlns:r="http://schemas.openxmlformats.org/officeDocument/2006/relationships" r:id="rId2"/>
        </xdr:cNvPr>
        <xdr:cNvSpPr txBox="1"/>
      </xdr:nvSpPr>
      <xdr:spPr>
        <a:xfrm>
          <a:off x="85725" y="66675"/>
          <a:ext cx="561975" cy="257175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PT" sz="1100" b="1"/>
            <a:t>Índice</a:t>
          </a:r>
        </a:p>
      </xdr:txBody>
    </xdr:sp>
    <xdr:clientData fPrintsWithSheet="0"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7</xdr:row>
      <xdr:rowOff>19050</xdr:rowOff>
    </xdr:from>
    <xdr:to>
      <xdr:col>19</xdr:col>
      <xdr:colOff>657225</xdr:colOff>
      <xdr:row>17</xdr:row>
      <xdr:rowOff>1050</xdr:rowOff>
    </xdr:to>
    <xdr:graphicFrame macro="">
      <xdr:nvGraphicFramePr>
        <xdr:cNvPr id="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85725</xdr:colOff>
      <xdr:row>0</xdr:row>
      <xdr:rowOff>57150</xdr:rowOff>
    </xdr:from>
    <xdr:to>
      <xdr:col>0</xdr:col>
      <xdr:colOff>647700</xdr:colOff>
      <xdr:row>0</xdr:row>
      <xdr:rowOff>314325</xdr:rowOff>
    </xdr:to>
    <xdr:sp macro="" textlink="">
      <xdr:nvSpPr>
        <xdr:cNvPr id="3" name="CaixaDeTexto 2">
          <a:hlinkClick xmlns:r="http://schemas.openxmlformats.org/officeDocument/2006/relationships" r:id="rId2"/>
        </xdr:cNvPr>
        <xdr:cNvSpPr txBox="1"/>
      </xdr:nvSpPr>
      <xdr:spPr>
        <a:xfrm>
          <a:off x="85725" y="57150"/>
          <a:ext cx="561975" cy="257175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PT" sz="1100" b="1"/>
            <a:t>Índice</a:t>
          </a:r>
        </a:p>
      </xdr:txBody>
    </xdr:sp>
    <xdr:clientData fPrintsWithSheet="0"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7</xdr:row>
      <xdr:rowOff>19050</xdr:rowOff>
    </xdr:from>
    <xdr:to>
      <xdr:col>19</xdr:col>
      <xdr:colOff>657225</xdr:colOff>
      <xdr:row>17</xdr:row>
      <xdr:rowOff>1050</xdr:rowOff>
    </xdr:to>
    <xdr:graphicFrame macro="">
      <xdr:nvGraphicFramePr>
        <xdr:cNvPr id="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66675</xdr:colOff>
      <xdr:row>0</xdr:row>
      <xdr:rowOff>57150</xdr:rowOff>
    </xdr:from>
    <xdr:to>
      <xdr:col>0</xdr:col>
      <xdr:colOff>628650</xdr:colOff>
      <xdr:row>0</xdr:row>
      <xdr:rowOff>314325</xdr:rowOff>
    </xdr:to>
    <xdr:sp macro="" textlink="">
      <xdr:nvSpPr>
        <xdr:cNvPr id="3" name="CaixaDeTexto 2">
          <a:hlinkClick xmlns:r="http://schemas.openxmlformats.org/officeDocument/2006/relationships" r:id="rId2"/>
        </xdr:cNvPr>
        <xdr:cNvSpPr txBox="1"/>
      </xdr:nvSpPr>
      <xdr:spPr>
        <a:xfrm>
          <a:off x="66675" y="57150"/>
          <a:ext cx="561975" cy="257175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PT" sz="1100" b="1"/>
            <a:t>Índice</a:t>
          </a:r>
        </a:p>
      </xdr:txBody>
    </xdr:sp>
    <xdr:clientData fPrintsWithSheet="0"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7</xdr:row>
      <xdr:rowOff>19050</xdr:rowOff>
    </xdr:from>
    <xdr:to>
      <xdr:col>19</xdr:col>
      <xdr:colOff>657225</xdr:colOff>
      <xdr:row>17</xdr:row>
      <xdr:rowOff>1050</xdr:rowOff>
    </xdr:to>
    <xdr:graphicFrame macro="">
      <xdr:nvGraphicFramePr>
        <xdr:cNvPr id="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57150</xdr:colOff>
      <xdr:row>0</xdr:row>
      <xdr:rowOff>57150</xdr:rowOff>
    </xdr:from>
    <xdr:to>
      <xdr:col>0</xdr:col>
      <xdr:colOff>619125</xdr:colOff>
      <xdr:row>0</xdr:row>
      <xdr:rowOff>314325</xdr:rowOff>
    </xdr:to>
    <xdr:sp macro="" textlink="">
      <xdr:nvSpPr>
        <xdr:cNvPr id="3" name="CaixaDeTexto 2">
          <a:hlinkClick xmlns:r="http://schemas.openxmlformats.org/officeDocument/2006/relationships" r:id="rId2"/>
        </xdr:cNvPr>
        <xdr:cNvSpPr txBox="1"/>
      </xdr:nvSpPr>
      <xdr:spPr>
        <a:xfrm>
          <a:off x="57150" y="57150"/>
          <a:ext cx="561975" cy="257175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PT" sz="1100" b="1"/>
            <a:t>Índice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57150</xdr:colOff>
      <xdr:row>0</xdr:row>
      <xdr:rowOff>28575</xdr:rowOff>
    </xdr:from>
    <xdr:to>
      <xdr:col>13</xdr:col>
      <xdr:colOff>9525</xdr:colOff>
      <xdr:row>0</xdr:row>
      <xdr:rowOff>208575</xdr:rowOff>
    </xdr:to>
    <xdr:sp macro="" textlink="">
      <xdr:nvSpPr>
        <xdr:cNvPr id="3" name="CaixaDeTexto 2">
          <a:hlinkClick xmlns:r="http://schemas.openxmlformats.org/officeDocument/2006/relationships" r:id="rId1"/>
        </xdr:cNvPr>
        <xdr:cNvSpPr txBox="1"/>
      </xdr:nvSpPr>
      <xdr:spPr>
        <a:xfrm>
          <a:off x="9715500" y="28575"/>
          <a:ext cx="561975" cy="18000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pt-PT" sz="1100" b="1"/>
            <a:t>Índice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333375</xdr:colOff>
      <xdr:row>0</xdr:row>
      <xdr:rowOff>57150</xdr:rowOff>
    </xdr:from>
    <xdr:to>
      <xdr:col>6</xdr:col>
      <xdr:colOff>285750</xdr:colOff>
      <xdr:row>0</xdr:row>
      <xdr:rowOff>237150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5753100" y="57150"/>
          <a:ext cx="561975" cy="18000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pt-PT" sz="1100" b="1"/>
            <a:t>Índice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371475</xdr:colOff>
      <xdr:row>0</xdr:row>
      <xdr:rowOff>57150</xdr:rowOff>
    </xdr:from>
    <xdr:to>
      <xdr:col>3</xdr:col>
      <xdr:colOff>419100</xdr:colOff>
      <xdr:row>0</xdr:row>
      <xdr:rowOff>237150</xdr:rowOff>
    </xdr:to>
    <xdr:sp macro="" textlink="">
      <xdr:nvSpPr>
        <xdr:cNvPr id="3" name="CaixaDeTexto 2">
          <a:hlinkClick xmlns:r="http://schemas.openxmlformats.org/officeDocument/2006/relationships" r:id="rId1"/>
        </xdr:cNvPr>
        <xdr:cNvSpPr txBox="1"/>
      </xdr:nvSpPr>
      <xdr:spPr>
        <a:xfrm>
          <a:off x="4162425" y="57150"/>
          <a:ext cx="561975" cy="18000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pt-PT" sz="1100" b="1"/>
            <a:t>Índice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14</xdr:row>
      <xdr:rowOff>152400</xdr:rowOff>
    </xdr:from>
    <xdr:to>
      <xdr:col>20</xdr:col>
      <xdr:colOff>666750</xdr:colOff>
      <xdr:row>24</xdr:row>
      <xdr:rowOff>201075</xdr:rowOff>
    </xdr:to>
    <xdr:graphicFrame macro="">
      <xdr:nvGraphicFramePr>
        <xdr:cNvPr id="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76200</xdr:colOff>
      <xdr:row>0</xdr:row>
      <xdr:rowOff>57150</xdr:rowOff>
    </xdr:from>
    <xdr:to>
      <xdr:col>0</xdr:col>
      <xdr:colOff>638175</xdr:colOff>
      <xdr:row>0</xdr:row>
      <xdr:rowOff>314325</xdr:rowOff>
    </xdr:to>
    <xdr:sp macro="" textlink="">
      <xdr:nvSpPr>
        <xdr:cNvPr id="3" name="CaixaDeTexto 2">
          <a:hlinkClick xmlns:r="http://schemas.openxmlformats.org/officeDocument/2006/relationships" r:id="rId2"/>
        </xdr:cNvPr>
        <xdr:cNvSpPr txBox="1"/>
      </xdr:nvSpPr>
      <xdr:spPr>
        <a:xfrm>
          <a:off x="76200" y="57150"/>
          <a:ext cx="561975" cy="257175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PT" sz="1100" b="1"/>
            <a:t>Índice</a:t>
          </a:r>
        </a:p>
      </xdr:txBody>
    </xdr:sp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15</xdr:row>
      <xdr:rowOff>19050</xdr:rowOff>
    </xdr:from>
    <xdr:to>
      <xdr:col>19</xdr:col>
      <xdr:colOff>657225</xdr:colOff>
      <xdr:row>25</xdr:row>
      <xdr:rowOff>1050</xdr:rowOff>
    </xdr:to>
    <xdr:graphicFrame macro="">
      <xdr:nvGraphicFramePr>
        <xdr:cNvPr id="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85725</xdr:colOff>
      <xdr:row>0</xdr:row>
      <xdr:rowOff>66675</xdr:rowOff>
    </xdr:from>
    <xdr:to>
      <xdr:col>0</xdr:col>
      <xdr:colOff>647700</xdr:colOff>
      <xdr:row>0</xdr:row>
      <xdr:rowOff>323850</xdr:rowOff>
    </xdr:to>
    <xdr:sp macro="" textlink="">
      <xdr:nvSpPr>
        <xdr:cNvPr id="4" name="CaixaDeTexto 3">
          <a:hlinkClick xmlns:r="http://schemas.openxmlformats.org/officeDocument/2006/relationships" r:id="rId2"/>
        </xdr:cNvPr>
        <xdr:cNvSpPr txBox="1"/>
      </xdr:nvSpPr>
      <xdr:spPr>
        <a:xfrm>
          <a:off x="85725" y="66675"/>
          <a:ext cx="561975" cy="257175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PT" sz="1100" b="1"/>
            <a:t>Índice</a:t>
          </a:r>
        </a:p>
      </xdr:txBody>
    </xdr:sp>
    <xdr:clientData fPrint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19</xdr:row>
      <xdr:rowOff>19050</xdr:rowOff>
    </xdr:from>
    <xdr:to>
      <xdr:col>19</xdr:col>
      <xdr:colOff>657225</xdr:colOff>
      <xdr:row>29</xdr:row>
      <xdr:rowOff>1050</xdr:rowOff>
    </xdr:to>
    <xdr:graphicFrame macro="">
      <xdr:nvGraphicFramePr>
        <xdr:cNvPr id="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57150</xdr:colOff>
      <xdr:row>0</xdr:row>
      <xdr:rowOff>57150</xdr:rowOff>
    </xdr:from>
    <xdr:to>
      <xdr:col>0</xdr:col>
      <xdr:colOff>619125</xdr:colOff>
      <xdr:row>0</xdr:row>
      <xdr:rowOff>314325</xdr:rowOff>
    </xdr:to>
    <xdr:sp macro="" textlink="">
      <xdr:nvSpPr>
        <xdr:cNvPr id="3" name="CaixaDeTexto 2">
          <a:hlinkClick xmlns:r="http://schemas.openxmlformats.org/officeDocument/2006/relationships" r:id="rId2"/>
        </xdr:cNvPr>
        <xdr:cNvSpPr txBox="1"/>
      </xdr:nvSpPr>
      <xdr:spPr>
        <a:xfrm>
          <a:off x="57150" y="57150"/>
          <a:ext cx="561975" cy="257175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PT" sz="1100" b="1"/>
            <a:t>Índice</a:t>
          </a:r>
        </a:p>
      </xdr:txBody>
    </xdr:sp>
    <xdr:clientData fPrint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7</xdr:row>
      <xdr:rowOff>19050</xdr:rowOff>
    </xdr:from>
    <xdr:to>
      <xdr:col>19</xdr:col>
      <xdr:colOff>657225</xdr:colOff>
      <xdr:row>17</xdr:row>
      <xdr:rowOff>1050</xdr:rowOff>
    </xdr:to>
    <xdr:graphicFrame macro="">
      <xdr:nvGraphicFramePr>
        <xdr:cNvPr id="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57150</xdr:colOff>
      <xdr:row>0</xdr:row>
      <xdr:rowOff>66675</xdr:rowOff>
    </xdr:from>
    <xdr:to>
      <xdr:col>0</xdr:col>
      <xdr:colOff>619125</xdr:colOff>
      <xdr:row>0</xdr:row>
      <xdr:rowOff>323850</xdr:rowOff>
    </xdr:to>
    <xdr:sp macro="" textlink="">
      <xdr:nvSpPr>
        <xdr:cNvPr id="3" name="CaixaDeTexto 2">
          <a:hlinkClick xmlns:r="http://schemas.openxmlformats.org/officeDocument/2006/relationships" r:id="rId2"/>
        </xdr:cNvPr>
        <xdr:cNvSpPr txBox="1"/>
      </xdr:nvSpPr>
      <xdr:spPr>
        <a:xfrm>
          <a:off x="57150" y="66675"/>
          <a:ext cx="561975" cy="257175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PT" sz="1100" b="1"/>
            <a:t>Índice</a:t>
          </a:r>
        </a:p>
      </xdr:txBody>
    </xdr:sp>
    <xdr:clientData fPrint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11</xdr:row>
      <xdr:rowOff>19050</xdr:rowOff>
    </xdr:from>
    <xdr:to>
      <xdr:col>19</xdr:col>
      <xdr:colOff>657225</xdr:colOff>
      <xdr:row>21</xdr:row>
      <xdr:rowOff>1050</xdr:rowOff>
    </xdr:to>
    <xdr:graphicFrame macro="">
      <xdr:nvGraphicFramePr>
        <xdr:cNvPr id="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76200</xdr:colOff>
      <xdr:row>0</xdr:row>
      <xdr:rowOff>57150</xdr:rowOff>
    </xdr:from>
    <xdr:to>
      <xdr:col>0</xdr:col>
      <xdr:colOff>638175</xdr:colOff>
      <xdr:row>0</xdr:row>
      <xdr:rowOff>314325</xdr:rowOff>
    </xdr:to>
    <xdr:sp macro="" textlink="">
      <xdr:nvSpPr>
        <xdr:cNvPr id="3" name="CaixaDeTexto 2">
          <a:hlinkClick xmlns:r="http://schemas.openxmlformats.org/officeDocument/2006/relationships" r:id="rId2"/>
        </xdr:cNvPr>
        <xdr:cNvSpPr txBox="1"/>
      </xdr:nvSpPr>
      <xdr:spPr>
        <a:xfrm>
          <a:off x="76200" y="57150"/>
          <a:ext cx="561975" cy="257175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PT" sz="1100" b="1"/>
            <a:t>Índice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theme="0"/>
    <pageSetUpPr fitToPage="1"/>
  </sheetPr>
  <dimension ref="A1:W48"/>
  <sheetViews>
    <sheetView showGridLines="0" tabSelected="1" topLeftCell="C1" zoomScale="80" zoomScaleNormal="80" workbookViewId="0">
      <selection activeCell="I22" sqref="I22"/>
    </sheetView>
  </sheetViews>
  <sheetFormatPr defaultRowHeight="18"/>
  <cols>
    <col min="1" max="1" width="2.7109375" style="198" hidden="1" customWidth="1"/>
    <col min="2" max="2" width="28.28515625" style="198" hidden="1" customWidth="1"/>
    <col min="3" max="3" width="7" style="198" customWidth="1"/>
    <col min="4" max="4" width="50.140625" style="198" customWidth="1"/>
    <col min="5" max="5" width="72.140625" style="221" customWidth="1"/>
    <col min="6" max="6" width="2" style="198" customWidth="1"/>
    <col min="7" max="7" width="15" style="217" customWidth="1"/>
    <col min="8" max="16" width="9.7109375" style="198" customWidth="1"/>
    <col min="17" max="17" width="15.7109375" style="198" bestFit="1" customWidth="1"/>
    <col min="18" max="256" width="9.140625" style="198"/>
    <col min="257" max="258" width="0" style="198" hidden="1" customWidth="1"/>
    <col min="259" max="259" width="6.28515625" style="198" customWidth="1"/>
    <col min="260" max="260" width="42.28515625" style="198" customWidth="1"/>
    <col min="261" max="261" width="69.5703125" style="198" customWidth="1"/>
    <col min="262" max="262" width="2.7109375" style="198" customWidth="1"/>
    <col min="263" max="263" width="14.42578125" style="198" customWidth="1"/>
    <col min="264" max="272" width="9.7109375" style="198" customWidth="1"/>
    <col min="273" max="273" width="15.7109375" style="198" bestFit="1" customWidth="1"/>
    <col min="274" max="512" width="9.140625" style="198"/>
    <col min="513" max="514" width="0" style="198" hidden="1" customWidth="1"/>
    <col min="515" max="515" width="6.28515625" style="198" customWidth="1"/>
    <col min="516" max="516" width="42.28515625" style="198" customWidth="1"/>
    <col min="517" max="517" width="69.5703125" style="198" customWidth="1"/>
    <col min="518" max="518" width="2.7109375" style="198" customWidth="1"/>
    <col min="519" max="519" width="14.42578125" style="198" customWidth="1"/>
    <col min="520" max="528" width="9.7109375" style="198" customWidth="1"/>
    <col min="529" max="529" width="15.7109375" style="198" bestFit="1" customWidth="1"/>
    <col min="530" max="768" width="9.140625" style="198"/>
    <col min="769" max="770" width="0" style="198" hidden="1" customWidth="1"/>
    <col min="771" max="771" width="6.28515625" style="198" customWidth="1"/>
    <col min="772" max="772" width="42.28515625" style="198" customWidth="1"/>
    <col min="773" max="773" width="69.5703125" style="198" customWidth="1"/>
    <col min="774" max="774" width="2.7109375" style="198" customWidth="1"/>
    <col min="775" max="775" width="14.42578125" style="198" customWidth="1"/>
    <col min="776" max="784" width="9.7109375" style="198" customWidth="1"/>
    <col min="785" max="785" width="15.7109375" style="198" bestFit="1" customWidth="1"/>
    <col min="786" max="1024" width="9.140625" style="198"/>
    <col min="1025" max="1026" width="0" style="198" hidden="1" customWidth="1"/>
    <col min="1027" max="1027" width="6.28515625" style="198" customWidth="1"/>
    <col min="1028" max="1028" width="42.28515625" style="198" customWidth="1"/>
    <col min="1029" max="1029" width="69.5703125" style="198" customWidth="1"/>
    <col min="1030" max="1030" width="2.7109375" style="198" customWidth="1"/>
    <col min="1031" max="1031" width="14.42578125" style="198" customWidth="1"/>
    <col min="1032" max="1040" width="9.7109375" style="198" customWidth="1"/>
    <col min="1041" max="1041" width="15.7109375" style="198" bestFit="1" customWidth="1"/>
    <col min="1042" max="1280" width="9.140625" style="198"/>
    <col min="1281" max="1282" width="0" style="198" hidden="1" customWidth="1"/>
    <col min="1283" max="1283" width="6.28515625" style="198" customWidth="1"/>
    <col min="1284" max="1284" width="42.28515625" style="198" customWidth="1"/>
    <col min="1285" max="1285" width="69.5703125" style="198" customWidth="1"/>
    <col min="1286" max="1286" width="2.7109375" style="198" customWidth="1"/>
    <col min="1287" max="1287" width="14.42578125" style="198" customWidth="1"/>
    <col min="1288" max="1296" width="9.7109375" style="198" customWidth="1"/>
    <col min="1297" max="1297" width="15.7109375" style="198" bestFit="1" customWidth="1"/>
    <col min="1298" max="1536" width="9.140625" style="198"/>
    <col min="1537" max="1538" width="0" style="198" hidden="1" customWidth="1"/>
    <col min="1539" max="1539" width="6.28515625" style="198" customWidth="1"/>
    <col min="1540" max="1540" width="42.28515625" style="198" customWidth="1"/>
    <col min="1541" max="1541" width="69.5703125" style="198" customWidth="1"/>
    <col min="1542" max="1542" width="2.7109375" style="198" customWidth="1"/>
    <col min="1543" max="1543" width="14.42578125" style="198" customWidth="1"/>
    <col min="1544" max="1552" width="9.7109375" style="198" customWidth="1"/>
    <col min="1553" max="1553" width="15.7109375" style="198" bestFit="1" customWidth="1"/>
    <col min="1554" max="1792" width="9.140625" style="198"/>
    <col min="1793" max="1794" width="0" style="198" hidden="1" customWidth="1"/>
    <col min="1795" max="1795" width="6.28515625" style="198" customWidth="1"/>
    <col min="1796" max="1796" width="42.28515625" style="198" customWidth="1"/>
    <col min="1797" max="1797" width="69.5703125" style="198" customWidth="1"/>
    <col min="1798" max="1798" width="2.7109375" style="198" customWidth="1"/>
    <col min="1799" max="1799" width="14.42578125" style="198" customWidth="1"/>
    <col min="1800" max="1808" width="9.7109375" style="198" customWidth="1"/>
    <col min="1809" max="1809" width="15.7109375" style="198" bestFit="1" customWidth="1"/>
    <col min="1810" max="2048" width="9.140625" style="198"/>
    <col min="2049" max="2050" width="0" style="198" hidden="1" customWidth="1"/>
    <col min="2051" max="2051" width="6.28515625" style="198" customWidth="1"/>
    <col min="2052" max="2052" width="42.28515625" style="198" customWidth="1"/>
    <col min="2053" max="2053" width="69.5703125" style="198" customWidth="1"/>
    <col min="2054" max="2054" width="2.7109375" style="198" customWidth="1"/>
    <col min="2055" max="2055" width="14.42578125" style="198" customWidth="1"/>
    <col min="2056" max="2064" width="9.7109375" style="198" customWidth="1"/>
    <col min="2065" max="2065" width="15.7109375" style="198" bestFit="1" customWidth="1"/>
    <col min="2066" max="2304" width="9.140625" style="198"/>
    <col min="2305" max="2306" width="0" style="198" hidden="1" customWidth="1"/>
    <col min="2307" max="2307" width="6.28515625" style="198" customWidth="1"/>
    <col min="2308" max="2308" width="42.28515625" style="198" customWidth="1"/>
    <col min="2309" max="2309" width="69.5703125" style="198" customWidth="1"/>
    <col min="2310" max="2310" width="2.7109375" style="198" customWidth="1"/>
    <col min="2311" max="2311" width="14.42578125" style="198" customWidth="1"/>
    <col min="2312" max="2320" width="9.7109375" style="198" customWidth="1"/>
    <col min="2321" max="2321" width="15.7109375" style="198" bestFit="1" customWidth="1"/>
    <col min="2322" max="2560" width="9.140625" style="198"/>
    <col min="2561" max="2562" width="0" style="198" hidden="1" customWidth="1"/>
    <col min="2563" max="2563" width="6.28515625" style="198" customWidth="1"/>
    <col min="2564" max="2564" width="42.28515625" style="198" customWidth="1"/>
    <col min="2565" max="2565" width="69.5703125" style="198" customWidth="1"/>
    <col min="2566" max="2566" width="2.7109375" style="198" customWidth="1"/>
    <col min="2567" max="2567" width="14.42578125" style="198" customWidth="1"/>
    <col min="2568" max="2576" width="9.7109375" style="198" customWidth="1"/>
    <col min="2577" max="2577" width="15.7109375" style="198" bestFit="1" customWidth="1"/>
    <col min="2578" max="2816" width="9.140625" style="198"/>
    <col min="2817" max="2818" width="0" style="198" hidden="1" customWidth="1"/>
    <col min="2819" max="2819" width="6.28515625" style="198" customWidth="1"/>
    <col min="2820" max="2820" width="42.28515625" style="198" customWidth="1"/>
    <col min="2821" max="2821" width="69.5703125" style="198" customWidth="1"/>
    <col min="2822" max="2822" width="2.7109375" style="198" customWidth="1"/>
    <col min="2823" max="2823" width="14.42578125" style="198" customWidth="1"/>
    <col min="2824" max="2832" width="9.7109375" style="198" customWidth="1"/>
    <col min="2833" max="2833" width="15.7109375" style="198" bestFit="1" customWidth="1"/>
    <col min="2834" max="3072" width="9.140625" style="198"/>
    <col min="3073" max="3074" width="0" style="198" hidden="1" customWidth="1"/>
    <col min="3075" max="3075" width="6.28515625" style="198" customWidth="1"/>
    <col min="3076" max="3076" width="42.28515625" style="198" customWidth="1"/>
    <col min="3077" max="3077" width="69.5703125" style="198" customWidth="1"/>
    <col min="3078" max="3078" width="2.7109375" style="198" customWidth="1"/>
    <col min="3079" max="3079" width="14.42578125" style="198" customWidth="1"/>
    <col min="3080" max="3088" width="9.7109375" style="198" customWidth="1"/>
    <col min="3089" max="3089" width="15.7109375" style="198" bestFit="1" customWidth="1"/>
    <col min="3090" max="3328" width="9.140625" style="198"/>
    <col min="3329" max="3330" width="0" style="198" hidden="1" customWidth="1"/>
    <col min="3331" max="3331" width="6.28515625" style="198" customWidth="1"/>
    <col min="3332" max="3332" width="42.28515625" style="198" customWidth="1"/>
    <col min="3333" max="3333" width="69.5703125" style="198" customWidth="1"/>
    <col min="3334" max="3334" width="2.7109375" style="198" customWidth="1"/>
    <col min="3335" max="3335" width="14.42578125" style="198" customWidth="1"/>
    <col min="3336" max="3344" width="9.7109375" style="198" customWidth="1"/>
    <col min="3345" max="3345" width="15.7109375" style="198" bestFit="1" customWidth="1"/>
    <col min="3346" max="3584" width="9.140625" style="198"/>
    <col min="3585" max="3586" width="0" style="198" hidden="1" customWidth="1"/>
    <col min="3587" max="3587" width="6.28515625" style="198" customWidth="1"/>
    <col min="3588" max="3588" width="42.28515625" style="198" customWidth="1"/>
    <col min="3589" max="3589" width="69.5703125" style="198" customWidth="1"/>
    <col min="3590" max="3590" width="2.7109375" style="198" customWidth="1"/>
    <col min="3591" max="3591" width="14.42578125" style="198" customWidth="1"/>
    <col min="3592" max="3600" width="9.7109375" style="198" customWidth="1"/>
    <col min="3601" max="3601" width="15.7109375" style="198" bestFit="1" customWidth="1"/>
    <col min="3602" max="3840" width="9.140625" style="198"/>
    <col min="3841" max="3842" width="0" style="198" hidden="1" customWidth="1"/>
    <col min="3843" max="3843" width="6.28515625" style="198" customWidth="1"/>
    <col min="3844" max="3844" width="42.28515625" style="198" customWidth="1"/>
    <col min="3845" max="3845" width="69.5703125" style="198" customWidth="1"/>
    <col min="3846" max="3846" width="2.7109375" style="198" customWidth="1"/>
    <col min="3847" max="3847" width="14.42578125" style="198" customWidth="1"/>
    <col min="3848" max="3856" width="9.7109375" style="198" customWidth="1"/>
    <col min="3857" max="3857" width="15.7109375" style="198" bestFit="1" customWidth="1"/>
    <col min="3858" max="4096" width="9.140625" style="198"/>
    <col min="4097" max="4098" width="0" style="198" hidden="1" customWidth="1"/>
    <col min="4099" max="4099" width="6.28515625" style="198" customWidth="1"/>
    <col min="4100" max="4100" width="42.28515625" style="198" customWidth="1"/>
    <col min="4101" max="4101" width="69.5703125" style="198" customWidth="1"/>
    <col min="4102" max="4102" width="2.7109375" style="198" customWidth="1"/>
    <col min="4103" max="4103" width="14.42578125" style="198" customWidth="1"/>
    <col min="4104" max="4112" width="9.7109375" style="198" customWidth="1"/>
    <col min="4113" max="4113" width="15.7109375" style="198" bestFit="1" customWidth="1"/>
    <col min="4114" max="4352" width="9.140625" style="198"/>
    <col min="4353" max="4354" width="0" style="198" hidden="1" customWidth="1"/>
    <col min="4355" max="4355" width="6.28515625" style="198" customWidth="1"/>
    <col min="4356" max="4356" width="42.28515625" style="198" customWidth="1"/>
    <col min="4357" max="4357" width="69.5703125" style="198" customWidth="1"/>
    <col min="4358" max="4358" width="2.7109375" style="198" customWidth="1"/>
    <col min="4359" max="4359" width="14.42578125" style="198" customWidth="1"/>
    <col min="4360" max="4368" width="9.7109375" style="198" customWidth="1"/>
    <col min="4369" max="4369" width="15.7109375" style="198" bestFit="1" customWidth="1"/>
    <col min="4370" max="4608" width="9.140625" style="198"/>
    <col min="4609" max="4610" width="0" style="198" hidden="1" customWidth="1"/>
    <col min="4611" max="4611" width="6.28515625" style="198" customWidth="1"/>
    <col min="4612" max="4612" width="42.28515625" style="198" customWidth="1"/>
    <col min="4613" max="4613" width="69.5703125" style="198" customWidth="1"/>
    <col min="4614" max="4614" width="2.7109375" style="198" customWidth="1"/>
    <col min="4615" max="4615" width="14.42578125" style="198" customWidth="1"/>
    <col min="4616" max="4624" width="9.7109375" style="198" customWidth="1"/>
    <col min="4625" max="4625" width="15.7109375" style="198" bestFit="1" customWidth="1"/>
    <col min="4626" max="4864" width="9.140625" style="198"/>
    <col min="4865" max="4866" width="0" style="198" hidden="1" customWidth="1"/>
    <col min="4867" max="4867" width="6.28515625" style="198" customWidth="1"/>
    <col min="4868" max="4868" width="42.28515625" style="198" customWidth="1"/>
    <col min="4869" max="4869" width="69.5703125" style="198" customWidth="1"/>
    <col min="4870" max="4870" width="2.7109375" style="198" customWidth="1"/>
    <col min="4871" max="4871" width="14.42578125" style="198" customWidth="1"/>
    <col min="4872" max="4880" width="9.7109375" style="198" customWidth="1"/>
    <col min="4881" max="4881" width="15.7109375" style="198" bestFit="1" customWidth="1"/>
    <col min="4882" max="5120" width="9.140625" style="198"/>
    <col min="5121" max="5122" width="0" style="198" hidden="1" customWidth="1"/>
    <col min="5123" max="5123" width="6.28515625" style="198" customWidth="1"/>
    <col min="5124" max="5124" width="42.28515625" style="198" customWidth="1"/>
    <col min="5125" max="5125" width="69.5703125" style="198" customWidth="1"/>
    <col min="5126" max="5126" width="2.7109375" style="198" customWidth="1"/>
    <col min="5127" max="5127" width="14.42578125" style="198" customWidth="1"/>
    <col min="5128" max="5136" width="9.7109375" style="198" customWidth="1"/>
    <col min="5137" max="5137" width="15.7109375" style="198" bestFit="1" customWidth="1"/>
    <col min="5138" max="5376" width="9.140625" style="198"/>
    <col min="5377" max="5378" width="0" style="198" hidden="1" customWidth="1"/>
    <col min="5379" max="5379" width="6.28515625" style="198" customWidth="1"/>
    <col min="5380" max="5380" width="42.28515625" style="198" customWidth="1"/>
    <col min="5381" max="5381" width="69.5703125" style="198" customWidth="1"/>
    <col min="5382" max="5382" width="2.7109375" style="198" customWidth="1"/>
    <col min="5383" max="5383" width="14.42578125" style="198" customWidth="1"/>
    <col min="5384" max="5392" width="9.7109375" style="198" customWidth="1"/>
    <col min="5393" max="5393" width="15.7109375" style="198" bestFit="1" customWidth="1"/>
    <col min="5394" max="5632" width="9.140625" style="198"/>
    <col min="5633" max="5634" width="0" style="198" hidden="1" customWidth="1"/>
    <col min="5635" max="5635" width="6.28515625" style="198" customWidth="1"/>
    <col min="5636" max="5636" width="42.28515625" style="198" customWidth="1"/>
    <col min="5637" max="5637" width="69.5703125" style="198" customWidth="1"/>
    <col min="5638" max="5638" width="2.7109375" style="198" customWidth="1"/>
    <col min="5639" max="5639" width="14.42578125" style="198" customWidth="1"/>
    <col min="5640" max="5648" width="9.7109375" style="198" customWidth="1"/>
    <col min="5649" max="5649" width="15.7109375" style="198" bestFit="1" customWidth="1"/>
    <col min="5650" max="5888" width="9.140625" style="198"/>
    <col min="5889" max="5890" width="0" style="198" hidden="1" customWidth="1"/>
    <col min="5891" max="5891" width="6.28515625" style="198" customWidth="1"/>
    <col min="5892" max="5892" width="42.28515625" style="198" customWidth="1"/>
    <col min="5893" max="5893" width="69.5703125" style="198" customWidth="1"/>
    <col min="5894" max="5894" width="2.7109375" style="198" customWidth="1"/>
    <col min="5895" max="5895" width="14.42578125" style="198" customWidth="1"/>
    <col min="5896" max="5904" width="9.7109375" style="198" customWidth="1"/>
    <col min="5905" max="5905" width="15.7109375" style="198" bestFit="1" customWidth="1"/>
    <col min="5906" max="6144" width="9.140625" style="198"/>
    <col min="6145" max="6146" width="0" style="198" hidden="1" customWidth="1"/>
    <col min="6147" max="6147" width="6.28515625" style="198" customWidth="1"/>
    <col min="6148" max="6148" width="42.28515625" style="198" customWidth="1"/>
    <col min="6149" max="6149" width="69.5703125" style="198" customWidth="1"/>
    <col min="6150" max="6150" width="2.7109375" style="198" customWidth="1"/>
    <col min="6151" max="6151" width="14.42578125" style="198" customWidth="1"/>
    <col min="6152" max="6160" width="9.7109375" style="198" customWidth="1"/>
    <col min="6161" max="6161" width="15.7109375" style="198" bestFit="1" customWidth="1"/>
    <col min="6162" max="6400" width="9.140625" style="198"/>
    <col min="6401" max="6402" width="0" style="198" hidden="1" customWidth="1"/>
    <col min="6403" max="6403" width="6.28515625" style="198" customWidth="1"/>
    <col min="6404" max="6404" width="42.28515625" style="198" customWidth="1"/>
    <col min="6405" max="6405" width="69.5703125" style="198" customWidth="1"/>
    <col min="6406" max="6406" width="2.7109375" style="198" customWidth="1"/>
    <col min="6407" max="6407" width="14.42578125" style="198" customWidth="1"/>
    <col min="6408" max="6416" width="9.7109375" style="198" customWidth="1"/>
    <col min="6417" max="6417" width="15.7109375" style="198" bestFit="1" customWidth="1"/>
    <col min="6418" max="6656" width="9.140625" style="198"/>
    <col min="6657" max="6658" width="0" style="198" hidden="1" customWidth="1"/>
    <col min="6659" max="6659" width="6.28515625" style="198" customWidth="1"/>
    <col min="6660" max="6660" width="42.28515625" style="198" customWidth="1"/>
    <col min="6661" max="6661" width="69.5703125" style="198" customWidth="1"/>
    <col min="6662" max="6662" width="2.7109375" style="198" customWidth="1"/>
    <col min="6663" max="6663" width="14.42578125" style="198" customWidth="1"/>
    <col min="6664" max="6672" width="9.7109375" style="198" customWidth="1"/>
    <col min="6673" max="6673" width="15.7109375" style="198" bestFit="1" customWidth="1"/>
    <col min="6674" max="6912" width="9.140625" style="198"/>
    <col min="6913" max="6914" width="0" style="198" hidden="1" customWidth="1"/>
    <col min="6915" max="6915" width="6.28515625" style="198" customWidth="1"/>
    <col min="6916" max="6916" width="42.28515625" style="198" customWidth="1"/>
    <col min="6917" max="6917" width="69.5703125" style="198" customWidth="1"/>
    <col min="6918" max="6918" width="2.7109375" style="198" customWidth="1"/>
    <col min="6919" max="6919" width="14.42578125" style="198" customWidth="1"/>
    <col min="6920" max="6928" width="9.7109375" style="198" customWidth="1"/>
    <col min="6929" max="6929" width="15.7109375" style="198" bestFit="1" customWidth="1"/>
    <col min="6930" max="7168" width="9.140625" style="198"/>
    <col min="7169" max="7170" width="0" style="198" hidden="1" customWidth="1"/>
    <col min="7171" max="7171" width="6.28515625" style="198" customWidth="1"/>
    <col min="7172" max="7172" width="42.28515625" style="198" customWidth="1"/>
    <col min="7173" max="7173" width="69.5703125" style="198" customWidth="1"/>
    <col min="7174" max="7174" width="2.7109375" style="198" customWidth="1"/>
    <col min="7175" max="7175" width="14.42578125" style="198" customWidth="1"/>
    <col min="7176" max="7184" width="9.7109375" style="198" customWidth="1"/>
    <col min="7185" max="7185" width="15.7109375" style="198" bestFit="1" customWidth="1"/>
    <col min="7186" max="7424" width="9.140625" style="198"/>
    <col min="7425" max="7426" width="0" style="198" hidden="1" customWidth="1"/>
    <col min="7427" max="7427" width="6.28515625" style="198" customWidth="1"/>
    <col min="7428" max="7428" width="42.28515625" style="198" customWidth="1"/>
    <col min="7429" max="7429" width="69.5703125" style="198" customWidth="1"/>
    <col min="7430" max="7430" width="2.7109375" style="198" customWidth="1"/>
    <col min="7431" max="7431" width="14.42578125" style="198" customWidth="1"/>
    <col min="7432" max="7440" width="9.7109375" style="198" customWidth="1"/>
    <col min="7441" max="7441" width="15.7109375" style="198" bestFit="1" customWidth="1"/>
    <col min="7442" max="7680" width="9.140625" style="198"/>
    <col min="7681" max="7682" width="0" style="198" hidden="1" customWidth="1"/>
    <col min="7683" max="7683" width="6.28515625" style="198" customWidth="1"/>
    <col min="7684" max="7684" width="42.28515625" style="198" customWidth="1"/>
    <col min="7685" max="7685" width="69.5703125" style="198" customWidth="1"/>
    <col min="7686" max="7686" width="2.7109375" style="198" customWidth="1"/>
    <col min="7687" max="7687" width="14.42578125" style="198" customWidth="1"/>
    <col min="7688" max="7696" width="9.7109375" style="198" customWidth="1"/>
    <col min="7697" max="7697" width="15.7109375" style="198" bestFit="1" customWidth="1"/>
    <col min="7698" max="7936" width="9.140625" style="198"/>
    <col min="7937" max="7938" width="0" style="198" hidden="1" customWidth="1"/>
    <col min="7939" max="7939" width="6.28515625" style="198" customWidth="1"/>
    <col min="7940" max="7940" width="42.28515625" style="198" customWidth="1"/>
    <col min="7941" max="7941" width="69.5703125" style="198" customWidth="1"/>
    <col min="7942" max="7942" width="2.7109375" style="198" customWidth="1"/>
    <col min="7943" max="7943" width="14.42578125" style="198" customWidth="1"/>
    <col min="7944" max="7952" width="9.7109375" style="198" customWidth="1"/>
    <col min="7953" max="7953" width="15.7109375" style="198" bestFit="1" customWidth="1"/>
    <col min="7954" max="8192" width="9.140625" style="198"/>
    <col min="8193" max="8194" width="0" style="198" hidden="1" customWidth="1"/>
    <col min="8195" max="8195" width="6.28515625" style="198" customWidth="1"/>
    <col min="8196" max="8196" width="42.28515625" style="198" customWidth="1"/>
    <col min="8197" max="8197" width="69.5703125" style="198" customWidth="1"/>
    <col min="8198" max="8198" width="2.7109375" style="198" customWidth="1"/>
    <col min="8199" max="8199" width="14.42578125" style="198" customWidth="1"/>
    <col min="8200" max="8208" width="9.7109375" style="198" customWidth="1"/>
    <col min="8209" max="8209" width="15.7109375" style="198" bestFit="1" customWidth="1"/>
    <col min="8210" max="8448" width="9.140625" style="198"/>
    <col min="8449" max="8450" width="0" style="198" hidden="1" customWidth="1"/>
    <col min="8451" max="8451" width="6.28515625" style="198" customWidth="1"/>
    <col min="8452" max="8452" width="42.28515625" style="198" customWidth="1"/>
    <col min="8453" max="8453" width="69.5703125" style="198" customWidth="1"/>
    <col min="8454" max="8454" width="2.7109375" style="198" customWidth="1"/>
    <col min="8455" max="8455" width="14.42578125" style="198" customWidth="1"/>
    <col min="8456" max="8464" width="9.7109375" style="198" customWidth="1"/>
    <col min="8465" max="8465" width="15.7109375" style="198" bestFit="1" customWidth="1"/>
    <col min="8466" max="8704" width="9.140625" style="198"/>
    <col min="8705" max="8706" width="0" style="198" hidden="1" customWidth="1"/>
    <col min="8707" max="8707" width="6.28515625" style="198" customWidth="1"/>
    <col min="8708" max="8708" width="42.28515625" style="198" customWidth="1"/>
    <col min="8709" max="8709" width="69.5703125" style="198" customWidth="1"/>
    <col min="8710" max="8710" width="2.7109375" style="198" customWidth="1"/>
    <col min="8711" max="8711" width="14.42578125" style="198" customWidth="1"/>
    <col min="8712" max="8720" width="9.7109375" style="198" customWidth="1"/>
    <col min="8721" max="8721" width="15.7109375" style="198" bestFit="1" customWidth="1"/>
    <col min="8722" max="8960" width="9.140625" style="198"/>
    <col min="8961" max="8962" width="0" style="198" hidden="1" customWidth="1"/>
    <col min="8963" max="8963" width="6.28515625" style="198" customWidth="1"/>
    <col min="8964" max="8964" width="42.28515625" style="198" customWidth="1"/>
    <col min="8965" max="8965" width="69.5703125" style="198" customWidth="1"/>
    <col min="8966" max="8966" width="2.7109375" style="198" customWidth="1"/>
    <col min="8967" max="8967" width="14.42578125" style="198" customWidth="1"/>
    <col min="8968" max="8976" width="9.7109375" style="198" customWidth="1"/>
    <col min="8977" max="8977" width="15.7109375" style="198" bestFit="1" customWidth="1"/>
    <col min="8978" max="9216" width="9.140625" style="198"/>
    <col min="9217" max="9218" width="0" style="198" hidden="1" customWidth="1"/>
    <col min="9219" max="9219" width="6.28515625" style="198" customWidth="1"/>
    <col min="9220" max="9220" width="42.28515625" style="198" customWidth="1"/>
    <col min="9221" max="9221" width="69.5703125" style="198" customWidth="1"/>
    <col min="9222" max="9222" width="2.7109375" style="198" customWidth="1"/>
    <col min="9223" max="9223" width="14.42578125" style="198" customWidth="1"/>
    <col min="9224" max="9232" width="9.7109375" style="198" customWidth="1"/>
    <col min="9233" max="9233" width="15.7109375" style="198" bestFit="1" customWidth="1"/>
    <col min="9234" max="9472" width="9.140625" style="198"/>
    <col min="9473" max="9474" width="0" style="198" hidden="1" customWidth="1"/>
    <col min="9475" max="9475" width="6.28515625" style="198" customWidth="1"/>
    <col min="9476" max="9476" width="42.28515625" style="198" customWidth="1"/>
    <col min="9477" max="9477" width="69.5703125" style="198" customWidth="1"/>
    <col min="9478" max="9478" width="2.7109375" style="198" customWidth="1"/>
    <col min="9479" max="9479" width="14.42578125" style="198" customWidth="1"/>
    <col min="9480" max="9488" width="9.7109375" style="198" customWidth="1"/>
    <col min="9489" max="9489" width="15.7109375" style="198" bestFit="1" customWidth="1"/>
    <col min="9490" max="9728" width="9.140625" style="198"/>
    <col min="9729" max="9730" width="0" style="198" hidden="1" customWidth="1"/>
    <col min="9731" max="9731" width="6.28515625" style="198" customWidth="1"/>
    <col min="9732" max="9732" width="42.28515625" style="198" customWidth="1"/>
    <col min="9733" max="9733" width="69.5703125" style="198" customWidth="1"/>
    <col min="9734" max="9734" width="2.7109375" style="198" customWidth="1"/>
    <col min="9735" max="9735" width="14.42578125" style="198" customWidth="1"/>
    <col min="9736" max="9744" width="9.7109375" style="198" customWidth="1"/>
    <col min="9745" max="9745" width="15.7109375" style="198" bestFit="1" customWidth="1"/>
    <col min="9746" max="9984" width="9.140625" style="198"/>
    <col min="9985" max="9986" width="0" style="198" hidden="1" customWidth="1"/>
    <col min="9987" max="9987" width="6.28515625" style="198" customWidth="1"/>
    <col min="9988" max="9988" width="42.28515625" style="198" customWidth="1"/>
    <col min="9989" max="9989" width="69.5703125" style="198" customWidth="1"/>
    <col min="9990" max="9990" width="2.7109375" style="198" customWidth="1"/>
    <col min="9991" max="9991" width="14.42578125" style="198" customWidth="1"/>
    <col min="9992" max="10000" width="9.7109375" style="198" customWidth="1"/>
    <col min="10001" max="10001" width="15.7109375" style="198" bestFit="1" customWidth="1"/>
    <col min="10002" max="10240" width="9.140625" style="198"/>
    <col min="10241" max="10242" width="0" style="198" hidden="1" customWidth="1"/>
    <col min="10243" max="10243" width="6.28515625" style="198" customWidth="1"/>
    <col min="10244" max="10244" width="42.28515625" style="198" customWidth="1"/>
    <col min="10245" max="10245" width="69.5703125" style="198" customWidth="1"/>
    <col min="10246" max="10246" width="2.7109375" style="198" customWidth="1"/>
    <col min="10247" max="10247" width="14.42578125" style="198" customWidth="1"/>
    <col min="10248" max="10256" width="9.7109375" style="198" customWidth="1"/>
    <col min="10257" max="10257" width="15.7109375" style="198" bestFit="1" customWidth="1"/>
    <col min="10258" max="10496" width="9.140625" style="198"/>
    <col min="10497" max="10498" width="0" style="198" hidden="1" customWidth="1"/>
    <col min="10499" max="10499" width="6.28515625" style="198" customWidth="1"/>
    <col min="10500" max="10500" width="42.28515625" style="198" customWidth="1"/>
    <col min="10501" max="10501" width="69.5703125" style="198" customWidth="1"/>
    <col min="10502" max="10502" width="2.7109375" style="198" customWidth="1"/>
    <col min="10503" max="10503" width="14.42578125" style="198" customWidth="1"/>
    <col min="10504" max="10512" width="9.7109375" style="198" customWidth="1"/>
    <col min="10513" max="10513" width="15.7109375" style="198" bestFit="1" customWidth="1"/>
    <col min="10514" max="10752" width="9.140625" style="198"/>
    <col min="10753" max="10754" width="0" style="198" hidden="1" customWidth="1"/>
    <col min="10755" max="10755" width="6.28515625" style="198" customWidth="1"/>
    <col min="10756" max="10756" width="42.28515625" style="198" customWidth="1"/>
    <col min="10757" max="10757" width="69.5703125" style="198" customWidth="1"/>
    <col min="10758" max="10758" width="2.7109375" style="198" customWidth="1"/>
    <col min="10759" max="10759" width="14.42578125" style="198" customWidth="1"/>
    <col min="10760" max="10768" width="9.7109375" style="198" customWidth="1"/>
    <col min="10769" max="10769" width="15.7109375" style="198" bestFit="1" customWidth="1"/>
    <col min="10770" max="11008" width="9.140625" style="198"/>
    <col min="11009" max="11010" width="0" style="198" hidden="1" customWidth="1"/>
    <col min="11011" max="11011" width="6.28515625" style="198" customWidth="1"/>
    <col min="11012" max="11012" width="42.28515625" style="198" customWidth="1"/>
    <col min="11013" max="11013" width="69.5703125" style="198" customWidth="1"/>
    <col min="11014" max="11014" width="2.7109375" style="198" customWidth="1"/>
    <col min="11015" max="11015" width="14.42578125" style="198" customWidth="1"/>
    <col min="11016" max="11024" width="9.7109375" style="198" customWidth="1"/>
    <col min="11025" max="11025" width="15.7109375" style="198" bestFit="1" customWidth="1"/>
    <col min="11026" max="11264" width="9.140625" style="198"/>
    <col min="11265" max="11266" width="0" style="198" hidden="1" customWidth="1"/>
    <col min="11267" max="11267" width="6.28515625" style="198" customWidth="1"/>
    <col min="11268" max="11268" width="42.28515625" style="198" customWidth="1"/>
    <col min="11269" max="11269" width="69.5703125" style="198" customWidth="1"/>
    <col min="11270" max="11270" width="2.7109375" style="198" customWidth="1"/>
    <col min="11271" max="11271" width="14.42578125" style="198" customWidth="1"/>
    <col min="11272" max="11280" width="9.7109375" style="198" customWidth="1"/>
    <col min="11281" max="11281" width="15.7109375" style="198" bestFit="1" customWidth="1"/>
    <col min="11282" max="11520" width="9.140625" style="198"/>
    <col min="11521" max="11522" width="0" style="198" hidden="1" customWidth="1"/>
    <col min="11523" max="11523" width="6.28515625" style="198" customWidth="1"/>
    <col min="11524" max="11524" width="42.28515625" style="198" customWidth="1"/>
    <col min="11525" max="11525" width="69.5703125" style="198" customWidth="1"/>
    <col min="11526" max="11526" width="2.7109375" style="198" customWidth="1"/>
    <col min="11527" max="11527" width="14.42578125" style="198" customWidth="1"/>
    <col min="11528" max="11536" width="9.7109375" style="198" customWidth="1"/>
    <col min="11537" max="11537" width="15.7109375" style="198" bestFit="1" customWidth="1"/>
    <col min="11538" max="11776" width="9.140625" style="198"/>
    <col min="11777" max="11778" width="0" style="198" hidden="1" customWidth="1"/>
    <col min="11779" max="11779" width="6.28515625" style="198" customWidth="1"/>
    <col min="11780" max="11780" width="42.28515625" style="198" customWidth="1"/>
    <col min="11781" max="11781" width="69.5703125" style="198" customWidth="1"/>
    <col min="11782" max="11782" width="2.7109375" style="198" customWidth="1"/>
    <col min="11783" max="11783" width="14.42578125" style="198" customWidth="1"/>
    <col min="11784" max="11792" width="9.7109375" style="198" customWidth="1"/>
    <col min="11793" max="11793" width="15.7109375" style="198" bestFit="1" customWidth="1"/>
    <col min="11794" max="12032" width="9.140625" style="198"/>
    <col min="12033" max="12034" width="0" style="198" hidden="1" customWidth="1"/>
    <col min="12035" max="12035" width="6.28515625" style="198" customWidth="1"/>
    <col min="12036" max="12036" width="42.28515625" style="198" customWidth="1"/>
    <col min="12037" max="12037" width="69.5703125" style="198" customWidth="1"/>
    <col min="12038" max="12038" width="2.7109375" style="198" customWidth="1"/>
    <col min="12039" max="12039" width="14.42578125" style="198" customWidth="1"/>
    <col min="12040" max="12048" width="9.7109375" style="198" customWidth="1"/>
    <col min="12049" max="12049" width="15.7109375" style="198" bestFit="1" customWidth="1"/>
    <col min="12050" max="12288" width="9.140625" style="198"/>
    <col min="12289" max="12290" width="0" style="198" hidden="1" customWidth="1"/>
    <col min="12291" max="12291" width="6.28515625" style="198" customWidth="1"/>
    <col min="12292" max="12292" width="42.28515625" style="198" customWidth="1"/>
    <col min="12293" max="12293" width="69.5703125" style="198" customWidth="1"/>
    <col min="12294" max="12294" width="2.7109375" style="198" customWidth="1"/>
    <col min="12295" max="12295" width="14.42578125" style="198" customWidth="1"/>
    <col min="12296" max="12304" width="9.7109375" style="198" customWidth="1"/>
    <col min="12305" max="12305" width="15.7109375" style="198" bestFit="1" customWidth="1"/>
    <col min="12306" max="12544" width="9.140625" style="198"/>
    <col min="12545" max="12546" width="0" style="198" hidden="1" customWidth="1"/>
    <col min="12547" max="12547" width="6.28515625" style="198" customWidth="1"/>
    <col min="12548" max="12548" width="42.28515625" style="198" customWidth="1"/>
    <col min="12549" max="12549" width="69.5703125" style="198" customWidth="1"/>
    <col min="12550" max="12550" width="2.7109375" style="198" customWidth="1"/>
    <col min="12551" max="12551" width="14.42578125" style="198" customWidth="1"/>
    <col min="12552" max="12560" width="9.7109375" style="198" customWidth="1"/>
    <col min="12561" max="12561" width="15.7109375" style="198" bestFit="1" customWidth="1"/>
    <col min="12562" max="12800" width="9.140625" style="198"/>
    <col min="12801" max="12802" width="0" style="198" hidden="1" customWidth="1"/>
    <col min="12803" max="12803" width="6.28515625" style="198" customWidth="1"/>
    <col min="12804" max="12804" width="42.28515625" style="198" customWidth="1"/>
    <col min="12805" max="12805" width="69.5703125" style="198" customWidth="1"/>
    <col min="12806" max="12806" width="2.7109375" style="198" customWidth="1"/>
    <col min="12807" max="12807" width="14.42578125" style="198" customWidth="1"/>
    <col min="12808" max="12816" width="9.7109375" style="198" customWidth="1"/>
    <col min="12817" max="12817" width="15.7109375" style="198" bestFit="1" customWidth="1"/>
    <col min="12818" max="13056" width="9.140625" style="198"/>
    <col min="13057" max="13058" width="0" style="198" hidden="1" customWidth="1"/>
    <col min="13059" max="13059" width="6.28515625" style="198" customWidth="1"/>
    <col min="13060" max="13060" width="42.28515625" style="198" customWidth="1"/>
    <col min="13061" max="13061" width="69.5703125" style="198" customWidth="1"/>
    <col min="13062" max="13062" width="2.7109375" style="198" customWidth="1"/>
    <col min="13063" max="13063" width="14.42578125" style="198" customWidth="1"/>
    <col min="13064" max="13072" width="9.7109375" style="198" customWidth="1"/>
    <col min="13073" max="13073" width="15.7109375" style="198" bestFit="1" customWidth="1"/>
    <col min="13074" max="13312" width="9.140625" style="198"/>
    <col min="13313" max="13314" width="0" style="198" hidden="1" customWidth="1"/>
    <col min="13315" max="13315" width="6.28515625" style="198" customWidth="1"/>
    <col min="13316" max="13316" width="42.28515625" style="198" customWidth="1"/>
    <col min="13317" max="13317" width="69.5703125" style="198" customWidth="1"/>
    <col min="13318" max="13318" width="2.7109375" style="198" customWidth="1"/>
    <col min="13319" max="13319" width="14.42578125" style="198" customWidth="1"/>
    <col min="13320" max="13328" width="9.7109375" style="198" customWidth="1"/>
    <col min="13329" max="13329" width="15.7109375" style="198" bestFit="1" customWidth="1"/>
    <col min="13330" max="13568" width="9.140625" style="198"/>
    <col min="13569" max="13570" width="0" style="198" hidden="1" customWidth="1"/>
    <col min="13571" max="13571" width="6.28515625" style="198" customWidth="1"/>
    <col min="13572" max="13572" width="42.28515625" style="198" customWidth="1"/>
    <col min="13573" max="13573" width="69.5703125" style="198" customWidth="1"/>
    <col min="13574" max="13574" width="2.7109375" style="198" customWidth="1"/>
    <col min="13575" max="13575" width="14.42578125" style="198" customWidth="1"/>
    <col min="13576" max="13584" width="9.7109375" style="198" customWidth="1"/>
    <col min="13585" max="13585" width="15.7109375" style="198" bestFit="1" customWidth="1"/>
    <col min="13586" max="13824" width="9.140625" style="198"/>
    <col min="13825" max="13826" width="0" style="198" hidden="1" customWidth="1"/>
    <col min="13827" max="13827" width="6.28515625" style="198" customWidth="1"/>
    <col min="13828" max="13828" width="42.28515625" style="198" customWidth="1"/>
    <col min="13829" max="13829" width="69.5703125" style="198" customWidth="1"/>
    <col min="13830" max="13830" width="2.7109375" style="198" customWidth="1"/>
    <col min="13831" max="13831" width="14.42578125" style="198" customWidth="1"/>
    <col min="13832" max="13840" width="9.7109375" style="198" customWidth="1"/>
    <col min="13841" max="13841" width="15.7109375" style="198" bestFit="1" customWidth="1"/>
    <col min="13842" max="14080" width="9.140625" style="198"/>
    <col min="14081" max="14082" width="0" style="198" hidden="1" customWidth="1"/>
    <col min="14083" max="14083" width="6.28515625" style="198" customWidth="1"/>
    <col min="14084" max="14084" width="42.28515625" style="198" customWidth="1"/>
    <col min="14085" max="14085" width="69.5703125" style="198" customWidth="1"/>
    <col min="14086" max="14086" width="2.7109375" style="198" customWidth="1"/>
    <col min="14087" max="14087" width="14.42578125" style="198" customWidth="1"/>
    <col min="14088" max="14096" width="9.7109375" style="198" customWidth="1"/>
    <col min="14097" max="14097" width="15.7109375" style="198" bestFit="1" customWidth="1"/>
    <col min="14098" max="14336" width="9.140625" style="198"/>
    <col min="14337" max="14338" width="0" style="198" hidden="1" customWidth="1"/>
    <col min="14339" max="14339" width="6.28515625" style="198" customWidth="1"/>
    <col min="14340" max="14340" width="42.28515625" style="198" customWidth="1"/>
    <col min="14341" max="14341" width="69.5703125" style="198" customWidth="1"/>
    <col min="14342" max="14342" width="2.7109375" style="198" customWidth="1"/>
    <col min="14343" max="14343" width="14.42578125" style="198" customWidth="1"/>
    <col min="14344" max="14352" width="9.7109375" style="198" customWidth="1"/>
    <col min="14353" max="14353" width="15.7109375" style="198" bestFit="1" customWidth="1"/>
    <col min="14354" max="14592" width="9.140625" style="198"/>
    <col min="14593" max="14594" width="0" style="198" hidden="1" customWidth="1"/>
    <col min="14595" max="14595" width="6.28515625" style="198" customWidth="1"/>
    <col min="14596" max="14596" width="42.28515625" style="198" customWidth="1"/>
    <col min="14597" max="14597" width="69.5703125" style="198" customWidth="1"/>
    <col min="14598" max="14598" width="2.7109375" style="198" customWidth="1"/>
    <col min="14599" max="14599" width="14.42578125" style="198" customWidth="1"/>
    <col min="14600" max="14608" width="9.7109375" style="198" customWidth="1"/>
    <col min="14609" max="14609" width="15.7109375" style="198" bestFit="1" customWidth="1"/>
    <col min="14610" max="14848" width="9.140625" style="198"/>
    <col min="14849" max="14850" width="0" style="198" hidden="1" customWidth="1"/>
    <col min="14851" max="14851" width="6.28515625" style="198" customWidth="1"/>
    <col min="14852" max="14852" width="42.28515625" style="198" customWidth="1"/>
    <col min="14853" max="14853" width="69.5703125" style="198" customWidth="1"/>
    <col min="14854" max="14854" width="2.7109375" style="198" customWidth="1"/>
    <col min="14855" max="14855" width="14.42578125" style="198" customWidth="1"/>
    <col min="14856" max="14864" width="9.7109375" style="198" customWidth="1"/>
    <col min="14865" max="14865" width="15.7109375" style="198" bestFit="1" customWidth="1"/>
    <col min="14866" max="15104" width="9.140625" style="198"/>
    <col min="15105" max="15106" width="0" style="198" hidden="1" customWidth="1"/>
    <col min="15107" max="15107" width="6.28515625" style="198" customWidth="1"/>
    <col min="15108" max="15108" width="42.28515625" style="198" customWidth="1"/>
    <col min="15109" max="15109" width="69.5703125" style="198" customWidth="1"/>
    <col min="15110" max="15110" width="2.7109375" style="198" customWidth="1"/>
    <col min="15111" max="15111" width="14.42578125" style="198" customWidth="1"/>
    <col min="15112" max="15120" width="9.7109375" style="198" customWidth="1"/>
    <col min="15121" max="15121" width="15.7109375" style="198" bestFit="1" customWidth="1"/>
    <col min="15122" max="15360" width="9.140625" style="198"/>
    <col min="15361" max="15362" width="0" style="198" hidden="1" customWidth="1"/>
    <col min="15363" max="15363" width="6.28515625" style="198" customWidth="1"/>
    <col min="15364" max="15364" width="42.28515625" style="198" customWidth="1"/>
    <col min="15365" max="15365" width="69.5703125" style="198" customWidth="1"/>
    <col min="15366" max="15366" width="2.7109375" style="198" customWidth="1"/>
    <col min="15367" max="15367" width="14.42578125" style="198" customWidth="1"/>
    <col min="15368" max="15376" width="9.7109375" style="198" customWidth="1"/>
    <col min="15377" max="15377" width="15.7109375" style="198" bestFit="1" customWidth="1"/>
    <col min="15378" max="15616" width="9.140625" style="198"/>
    <col min="15617" max="15618" width="0" style="198" hidden="1" customWidth="1"/>
    <col min="15619" max="15619" width="6.28515625" style="198" customWidth="1"/>
    <col min="15620" max="15620" width="42.28515625" style="198" customWidth="1"/>
    <col min="15621" max="15621" width="69.5703125" style="198" customWidth="1"/>
    <col min="15622" max="15622" width="2.7109375" style="198" customWidth="1"/>
    <col min="15623" max="15623" width="14.42578125" style="198" customWidth="1"/>
    <col min="15624" max="15632" width="9.7109375" style="198" customWidth="1"/>
    <col min="15633" max="15633" width="15.7109375" style="198" bestFit="1" customWidth="1"/>
    <col min="15634" max="15872" width="9.140625" style="198"/>
    <col min="15873" max="15874" width="0" style="198" hidden="1" customWidth="1"/>
    <col min="15875" max="15875" width="6.28515625" style="198" customWidth="1"/>
    <col min="15876" max="15876" width="42.28515625" style="198" customWidth="1"/>
    <col min="15877" max="15877" width="69.5703125" style="198" customWidth="1"/>
    <col min="15878" max="15878" width="2.7109375" style="198" customWidth="1"/>
    <col min="15879" max="15879" width="14.42578125" style="198" customWidth="1"/>
    <col min="15880" max="15888" width="9.7109375" style="198" customWidth="1"/>
    <col min="15889" max="15889" width="15.7109375" style="198" bestFit="1" customWidth="1"/>
    <col min="15890" max="16128" width="9.140625" style="198"/>
    <col min="16129" max="16130" width="0" style="198" hidden="1" customWidth="1"/>
    <col min="16131" max="16131" width="6.28515625" style="198" customWidth="1"/>
    <col min="16132" max="16132" width="42.28515625" style="198" customWidth="1"/>
    <col min="16133" max="16133" width="69.5703125" style="198" customWidth="1"/>
    <col min="16134" max="16134" width="2.7109375" style="198" customWidth="1"/>
    <col min="16135" max="16135" width="14.42578125" style="198" customWidth="1"/>
    <col min="16136" max="16144" width="9.7109375" style="198" customWidth="1"/>
    <col min="16145" max="16145" width="15.7109375" style="198" bestFit="1" customWidth="1"/>
    <col min="16146" max="16384" width="9.140625" style="198"/>
  </cols>
  <sheetData>
    <row r="1" spans="1:22" s="178" customFormat="1" ht="32.25" customHeight="1">
      <c r="A1" s="177"/>
      <c r="C1"/>
      <c r="E1" s="261" t="s">
        <v>235</v>
      </c>
      <c r="F1" s="179"/>
      <c r="G1" s="180"/>
      <c r="H1"/>
      <c r="I1"/>
    </row>
    <row r="2" spans="1:22" s="178" customFormat="1" ht="48" customHeight="1">
      <c r="D2" s="181"/>
      <c r="E2" s="262"/>
      <c r="F2" s="179"/>
      <c r="G2" s="180"/>
      <c r="H2" s="182"/>
      <c r="I2"/>
      <c r="R2" s="183"/>
    </row>
    <row r="3" spans="1:22" s="178" customFormat="1" ht="25.5" customHeight="1">
      <c r="B3" s="184"/>
      <c r="C3" s="185" t="s">
        <v>220</v>
      </c>
      <c r="D3" s="186"/>
      <c r="E3" s="187"/>
      <c r="G3" s="188"/>
      <c r="H3" s="189"/>
      <c r="I3" s="190"/>
      <c r="J3" s="190"/>
      <c r="K3" s="190"/>
      <c r="L3" s="190"/>
      <c r="M3" s="191"/>
      <c r="N3" s="191"/>
      <c r="O3" s="191"/>
      <c r="P3" s="188"/>
      <c r="Q3" s="192"/>
      <c r="R3" s="190"/>
      <c r="S3" s="190"/>
    </row>
    <row r="4" spans="1:22" s="228" customFormat="1" ht="18.75">
      <c r="C4" s="229"/>
      <c r="D4" s="230"/>
      <c r="E4" s="251" t="s">
        <v>234</v>
      </c>
      <c r="G4" s="231"/>
      <c r="H4" s="231"/>
      <c r="I4" s="232"/>
      <c r="J4" s="232"/>
      <c r="K4" s="232"/>
      <c r="L4" s="233"/>
      <c r="M4" s="234"/>
      <c r="N4" s="234"/>
      <c r="O4" s="234"/>
      <c r="P4" s="231"/>
      <c r="Q4" s="235"/>
      <c r="R4" s="232"/>
      <c r="S4" s="232"/>
      <c r="T4" s="236"/>
      <c r="U4" s="236"/>
      <c r="V4" s="236"/>
    </row>
    <row r="5" spans="1:22" s="228" customFormat="1" ht="18.75">
      <c r="C5" s="226" t="s">
        <v>233</v>
      </c>
      <c r="D5" s="256" t="s">
        <v>221</v>
      </c>
      <c r="E5" s="254" t="s">
        <v>55</v>
      </c>
      <c r="F5" s="237"/>
      <c r="G5" s="231"/>
      <c r="H5" s="231"/>
      <c r="I5" s="232"/>
      <c r="J5" s="232"/>
      <c r="K5" s="232"/>
      <c r="L5" s="238"/>
      <c r="M5" s="239"/>
      <c r="N5" s="239"/>
      <c r="O5" s="239"/>
      <c r="P5" s="231"/>
      <c r="Q5" s="235"/>
      <c r="R5" s="232"/>
      <c r="S5" s="232"/>
      <c r="T5" s="236"/>
      <c r="U5" s="236"/>
      <c r="V5" s="236"/>
    </row>
    <row r="6" spans="1:22" s="240" customFormat="1" ht="18.75">
      <c r="D6" s="241"/>
      <c r="E6" s="253" t="s">
        <v>58</v>
      </c>
      <c r="F6" s="242"/>
      <c r="G6" s="231"/>
      <c r="H6" s="231"/>
      <c r="I6" s="232"/>
      <c r="J6" s="232"/>
      <c r="K6" s="232"/>
      <c r="L6" s="238"/>
      <c r="M6" s="239"/>
      <c r="N6" s="239"/>
      <c r="O6" s="239"/>
      <c r="P6" s="231"/>
      <c r="Q6" s="235"/>
      <c r="R6" s="232"/>
      <c r="S6" s="232"/>
      <c r="T6" s="243"/>
      <c r="U6" s="243"/>
      <c r="V6" s="243"/>
    </row>
    <row r="7" spans="1:22" s="240" customFormat="1" ht="18.75">
      <c r="E7" s="227" t="s">
        <v>222</v>
      </c>
      <c r="F7" s="242"/>
      <c r="G7" s="241"/>
      <c r="H7" s="244"/>
      <c r="I7" s="245"/>
      <c r="J7" s="245"/>
      <c r="K7" s="245"/>
      <c r="L7" s="245"/>
      <c r="P7" s="241"/>
      <c r="Q7" s="232"/>
      <c r="R7" s="245"/>
      <c r="S7" s="245"/>
      <c r="T7" s="243"/>
      <c r="U7" s="243"/>
      <c r="V7" s="243"/>
    </row>
    <row r="8" spans="1:22" s="240" customFormat="1" ht="18.75">
      <c r="D8" s="246"/>
      <c r="E8" s="251" t="s">
        <v>223</v>
      </c>
      <c r="F8" s="242"/>
      <c r="G8" s="231"/>
      <c r="H8" s="231"/>
      <c r="I8" s="232"/>
      <c r="J8" s="232"/>
      <c r="K8" s="232"/>
      <c r="L8" s="233"/>
      <c r="M8" s="234"/>
      <c r="N8" s="234"/>
      <c r="O8" s="234"/>
      <c r="P8" s="231"/>
      <c r="Q8" s="235"/>
      <c r="R8" s="232"/>
      <c r="S8" s="232"/>
      <c r="T8" s="243"/>
      <c r="U8" s="243"/>
      <c r="V8" s="243"/>
    </row>
    <row r="9" spans="1:22" s="240" customFormat="1" ht="18.75">
      <c r="D9" s="241"/>
      <c r="E9" s="252" t="s">
        <v>224</v>
      </c>
      <c r="F9" s="247"/>
      <c r="G9" s="231"/>
      <c r="H9" s="231"/>
      <c r="I9" s="232"/>
      <c r="J9" s="232"/>
      <c r="K9" s="232"/>
      <c r="L9" s="238"/>
      <c r="M9" s="239"/>
      <c r="N9" s="239"/>
      <c r="O9" s="239"/>
      <c r="P9" s="231"/>
      <c r="Q9" s="235"/>
      <c r="R9" s="232"/>
      <c r="S9" s="232"/>
      <c r="T9" s="243"/>
      <c r="U9" s="243"/>
      <c r="V9" s="243"/>
    </row>
    <row r="10" spans="1:22" s="240" customFormat="1" ht="18.75">
      <c r="C10" s="248"/>
      <c r="D10" s="249"/>
      <c r="E10" s="227" t="s">
        <v>225</v>
      </c>
      <c r="F10" s="247"/>
      <c r="G10" s="231"/>
      <c r="H10" s="231"/>
      <c r="I10" s="232"/>
      <c r="J10" s="232"/>
      <c r="K10" s="232"/>
      <c r="L10" s="238"/>
      <c r="M10" s="239"/>
      <c r="N10" s="239"/>
      <c r="O10" s="239"/>
      <c r="P10" s="231"/>
      <c r="Q10" s="235"/>
      <c r="R10" s="232"/>
      <c r="S10" s="232"/>
      <c r="U10" s="250"/>
      <c r="V10" s="243"/>
    </row>
    <row r="11" spans="1:22" s="240" customFormat="1" ht="18.75">
      <c r="C11" s="248"/>
      <c r="D11" s="249"/>
      <c r="E11" s="251" t="s">
        <v>226</v>
      </c>
      <c r="F11" s="247"/>
      <c r="G11" s="241"/>
      <c r="H11" s="244"/>
      <c r="I11" s="245"/>
      <c r="J11" s="245"/>
      <c r="K11" s="245"/>
      <c r="L11" s="245"/>
      <c r="P11" s="241"/>
      <c r="Q11" s="232"/>
      <c r="R11" s="245"/>
      <c r="S11" s="245"/>
      <c r="T11" s="250"/>
      <c r="U11" s="250"/>
      <c r="V11" s="243"/>
    </row>
    <row r="12" spans="1:22" s="240" customFormat="1" ht="18.75">
      <c r="C12" s="248"/>
      <c r="D12" s="249"/>
      <c r="E12" s="251" t="s">
        <v>227</v>
      </c>
      <c r="F12" s="247"/>
      <c r="G12" s="231"/>
      <c r="H12" s="231"/>
      <c r="I12" s="232"/>
      <c r="J12" s="232"/>
      <c r="K12" s="232"/>
      <c r="L12" s="233"/>
      <c r="M12" s="234"/>
      <c r="N12" s="234"/>
      <c r="O12" s="234"/>
      <c r="P12" s="231"/>
      <c r="Q12" s="235"/>
      <c r="R12" s="232"/>
      <c r="S12" s="232"/>
      <c r="T12" s="243"/>
      <c r="U12" s="243"/>
      <c r="V12" s="243"/>
    </row>
    <row r="13" spans="1:22" s="228" customFormat="1" ht="18.75">
      <c r="D13" s="241"/>
      <c r="E13" s="251" t="s">
        <v>228</v>
      </c>
      <c r="G13" s="231"/>
      <c r="H13" s="231"/>
      <c r="I13" s="232"/>
      <c r="J13" s="232"/>
      <c r="K13" s="232"/>
      <c r="L13" s="238"/>
      <c r="M13" s="239"/>
      <c r="N13" s="239"/>
      <c r="O13" s="239"/>
      <c r="P13" s="231"/>
      <c r="Q13" s="235"/>
      <c r="R13" s="232"/>
      <c r="S13" s="232"/>
      <c r="T13" s="236"/>
      <c r="U13" s="236"/>
      <c r="V13" s="236"/>
    </row>
    <row r="14" spans="1:22" s="240" customFormat="1" ht="18.75">
      <c r="C14" s="248"/>
      <c r="D14" s="249"/>
      <c r="E14" s="252" t="s">
        <v>229</v>
      </c>
      <c r="F14" s="247"/>
      <c r="G14" s="231"/>
      <c r="H14" s="231"/>
      <c r="I14" s="232"/>
      <c r="J14" s="232"/>
      <c r="K14" s="232"/>
      <c r="L14" s="238"/>
      <c r="M14" s="239"/>
      <c r="N14" s="239"/>
      <c r="O14" s="239"/>
      <c r="P14" s="231"/>
      <c r="Q14" s="235"/>
      <c r="R14" s="232"/>
      <c r="S14" s="232"/>
      <c r="U14" s="250"/>
      <c r="V14" s="243"/>
    </row>
    <row r="15" spans="1:22" s="240" customFormat="1" ht="18.75">
      <c r="C15" s="248"/>
      <c r="D15" s="249"/>
      <c r="E15" s="253" t="s">
        <v>230</v>
      </c>
      <c r="F15" s="247"/>
      <c r="G15" s="241"/>
      <c r="H15" s="244"/>
      <c r="I15" s="245"/>
      <c r="J15" s="245"/>
      <c r="K15" s="245"/>
      <c r="L15" s="245"/>
      <c r="P15" s="241"/>
      <c r="Q15" s="232"/>
      <c r="R15" s="245"/>
      <c r="S15" s="245"/>
      <c r="T15" s="250"/>
      <c r="U15" s="250"/>
      <c r="V15" s="243"/>
    </row>
    <row r="16" spans="1:22" s="240" customFormat="1" ht="18.75">
      <c r="C16" s="248"/>
      <c r="D16" s="249"/>
      <c r="E16" s="253" t="s">
        <v>231</v>
      </c>
      <c r="F16" s="247"/>
      <c r="G16" s="231"/>
      <c r="H16" s="231"/>
      <c r="I16" s="232"/>
      <c r="J16" s="232"/>
      <c r="K16" s="232"/>
      <c r="L16" s="233"/>
      <c r="M16" s="234"/>
      <c r="N16" s="234"/>
      <c r="O16" s="234"/>
      <c r="P16" s="231"/>
      <c r="Q16" s="235"/>
      <c r="R16" s="232"/>
      <c r="S16" s="232"/>
      <c r="T16" s="243"/>
      <c r="U16" s="243"/>
      <c r="V16" s="243"/>
    </row>
    <row r="17" spans="2:22" s="228" customFormat="1" ht="18.75">
      <c r="D17" s="241"/>
      <c r="E17" s="253" t="s">
        <v>232</v>
      </c>
      <c r="G17" s="231"/>
      <c r="H17" s="231"/>
      <c r="I17" s="232"/>
      <c r="J17" s="232"/>
      <c r="K17" s="232"/>
      <c r="L17" s="238"/>
      <c r="M17" s="239"/>
      <c r="N17" s="239"/>
      <c r="O17" s="239"/>
      <c r="P17" s="231"/>
      <c r="Q17" s="235"/>
      <c r="R17" s="232"/>
      <c r="S17" s="232"/>
      <c r="T17" s="236"/>
      <c r="U17" s="236"/>
      <c r="V17" s="236"/>
    </row>
    <row r="18" spans="2:22" s="191" customFormat="1" ht="15.75">
      <c r="D18" s="188"/>
      <c r="E18" s="201"/>
      <c r="G18" s="193"/>
      <c r="H18" s="193"/>
      <c r="I18" s="192"/>
      <c r="J18" s="192"/>
      <c r="K18" s="192"/>
      <c r="L18" s="197"/>
      <c r="M18" s="198"/>
      <c r="N18" s="198"/>
      <c r="O18" s="198"/>
      <c r="P18" s="193"/>
      <c r="Q18" s="196"/>
      <c r="R18" s="192"/>
      <c r="S18" s="192"/>
      <c r="T18" s="199"/>
      <c r="U18" s="199"/>
      <c r="V18" s="199"/>
    </row>
    <row r="19" spans="2:22" s="191" customFormat="1" ht="15.75">
      <c r="D19" s="188"/>
      <c r="E19" s="204"/>
      <c r="G19" s="188"/>
      <c r="H19" s="189"/>
      <c r="I19" s="190"/>
      <c r="J19" s="190"/>
      <c r="K19" s="190"/>
      <c r="L19" s="190"/>
      <c r="P19" s="188"/>
      <c r="Q19" s="192"/>
      <c r="R19" s="190"/>
      <c r="S19" s="190"/>
      <c r="T19" s="199"/>
      <c r="U19" s="199"/>
      <c r="V19" s="199"/>
    </row>
    <row r="20" spans="2:22" s="191" customFormat="1" ht="15.75">
      <c r="D20" s="188"/>
      <c r="E20" s="204"/>
      <c r="G20" s="193"/>
      <c r="H20" s="193"/>
      <c r="I20" s="192"/>
      <c r="J20" s="192"/>
      <c r="K20" s="192"/>
      <c r="L20" s="194"/>
      <c r="M20" s="195"/>
      <c r="N20" s="195"/>
      <c r="O20" s="195"/>
      <c r="P20" s="193"/>
      <c r="Q20" s="196"/>
      <c r="R20" s="192"/>
      <c r="S20" s="192"/>
      <c r="T20" s="199"/>
      <c r="U20" s="199"/>
      <c r="V20" s="199"/>
    </row>
    <row r="21" spans="2:22" s="191" customFormat="1" ht="15.75">
      <c r="D21" s="188"/>
      <c r="E21" s="204"/>
      <c r="G21" s="193"/>
      <c r="H21" s="193"/>
      <c r="I21" s="192"/>
      <c r="J21" s="192"/>
      <c r="K21" s="192"/>
      <c r="L21" s="197"/>
      <c r="M21" s="198"/>
      <c r="N21" s="198"/>
      <c r="O21" s="198"/>
      <c r="P21" s="193"/>
      <c r="Q21" s="196"/>
      <c r="R21" s="192"/>
      <c r="S21" s="192"/>
      <c r="T21" s="199"/>
      <c r="U21" s="199"/>
      <c r="V21" s="199"/>
    </row>
    <row r="22" spans="2:22" s="191" customFormat="1" ht="15.75">
      <c r="D22" s="188"/>
      <c r="E22" s="204"/>
      <c r="G22" s="193"/>
      <c r="H22" s="193"/>
      <c r="I22" s="192"/>
      <c r="J22" s="192"/>
      <c r="K22" s="192"/>
      <c r="L22" s="197"/>
      <c r="M22" s="198"/>
      <c r="N22" s="198"/>
      <c r="O22" s="198"/>
      <c r="P22" s="193"/>
      <c r="Q22" s="196"/>
      <c r="R22" s="192"/>
      <c r="S22" s="192"/>
      <c r="T22" s="199"/>
      <c r="U22" s="199"/>
      <c r="V22" s="199"/>
    </row>
    <row r="23" spans="2:22" s="191" customFormat="1" ht="15.75">
      <c r="C23" s="195"/>
      <c r="D23" s="205"/>
      <c r="E23" s="204"/>
      <c r="G23" s="188"/>
      <c r="H23" s="189"/>
      <c r="I23" s="190"/>
      <c r="J23" s="190"/>
      <c r="K23" s="190"/>
      <c r="L23" s="190"/>
      <c r="P23" s="188"/>
      <c r="Q23" s="192"/>
      <c r="R23" s="190"/>
      <c r="S23" s="190"/>
      <c r="T23" s="199"/>
      <c r="U23" s="199"/>
      <c r="V23" s="199"/>
    </row>
    <row r="24" spans="2:22" s="191" customFormat="1" ht="15.75">
      <c r="C24" s="198"/>
      <c r="D24" s="206"/>
      <c r="E24" s="204"/>
      <c r="G24" s="193"/>
      <c r="H24" s="193"/>
      <c r="I24" s="192"/>
      <c r="J24" s="192"/>
      <c r="K24" s="192"/>
      <c r="L24" s="194"/>
      <c r="M24" s="195"/>
      <c r="N24" s="195"/>
      <c r="O24" s="195"/>
      <c r="P24" s="193"/>
      <c r="Q24" s="196"/>
      <c r="R24" s="192"/>
      <c r="S24" s="192"/>
      <c r="T24" s="199"/>
      <c r="U24" s="199"/>
      <c r="V24" s="199"/>
    </row>
    <row r="25" spans="2:22" s="191" customFormat="1" ht="18.75" customHeight="1">
      <c r="C25" s="198"/>
      <c r="D25" s="189"/>
      <c r="E25" s="204"/>
      <c r="G25" s="193"/>
      <c r="H25" s="193"/>
      <c r="I25" s="192"/>
      <c r="J25" s="192"/>
      <c r="K25" s="192"/>
      <c r="L25" s="197"/>
      <c r="M25" s="198"/>
      <c r="N25" s="198"/>
      <c r="O25" s="198"/>
      <c r="P25" s="193"/>
      <c r="Q25" s="196"/>
      <c r="R25" s="192"/>
      <c r="S25" s="192"/>
      <c r="T25" s="199"/>
      <c r="U25" s="199"/>
      <c r="V25" s="199"/>
    </row>
    <row r="26" spans="2:22" s="191" customFormat="1" ht="15.75">
      <c r="C26" s="198"/>
      <c r="D26" s="189"/>
      <c r="E26" s="204"/>
      <c r="G26" s="193"/>
      <c r="H26" s="193"/>
      <c r="I26" s="192"/>
      <c r="J26" s="192"/>
      <c r="K26" s="192"/>
      <c r="L26" s="197"/>
      <c r="M26" s="198"/>
      <c r="N26" s="198"/>
      <c r="O26" s="198"/>
      <c r="P26" s="193"/>
      <c r="Q26" s="196"/>
      <c r="R26" s="192"/>
      <c r="S26" s="192"/>
      <c r="T26" s="199"/>
      <c r="U26" s="199"/>
      <c r="V26" s="199"/>
    </row>
    <row r="27" spans="2:22" s="191" customFormat="1" ht="15.75">
      <c r="D27" s="207"/>
      <c r="E27" s="204"/>
      <c r="G27" s="188"/>
      <c r="H27" s="189"/>
      <c r="I27" s="190"/>
      <c r="J27" s="190"/>
      <c r="K27" s="190"/>
      <c r="L27" s="190"/>
      <c r="P27" s="188"/>
      <c r="Q27" s="192"/>
      <c r="R27" s="190"/>
      <c r="S27" s="190"/>
      <c r="T27" s="199"/>
      <c r="U27" s="199"/>
      <c r="V27" s="199"/>
    </row>
    <row r="28" spans="2:22" s="191" customFormat="1" ht="15.75">
      <c r="D28" s="188"/>
      <c r="E28" s="204"/>
      <c r="G28" s="193"/>
      <c r="H28" s="193"/>
      <c r="I28" s="192"/>
      <c r="J28" s="192"/>
      <c r="K28" s="192"/>
      <c r="L28" s="194"/>
      <c r="M28" s="195"/>
      <c r="N28" s="195"/>
      <c r="O28" s="195"/>
      <c r="P28" s="193"/>
      <c r="Q28" s="196"/>
      <c r="R28" s="192"/>
      <c r="S28" s="192"/>
      <c r="T28" s="199"/>
      <c r="U28" s="199"/>
      <c r="V28" s="199"/>
    </row>
    <row r="29" spans="2:22" s="191" customFormat="1" ht="15.75">
      <c r="D29" s="208"/>
      <c r="E29" s="204"/>
      <c r="G29" s="193"/>
      <c r="H29" s="193"/>
      <c r="I29" s="192"/>
      <c r="J29" s="192"/>
      <c r="K29" s="192"/>
      <c r="L29" s="197"/>
      <c r="M29" s="198"/>
      <c r="N29" s="198"/>
      <c r="O29" s="198"/>
      <c r="P29" s="193"/>
      <c r="Q29" s="196"/>
      <c r="R29" s="192"/>
      <c r="S29" s="192"/>
      <c r="T29" s="199"/>
      <c r="U29" s="199"/>
      <c r="V29" s="199"/>
    </row>
    <row r="30" spans="2:22" s="191" customFormat="1" ht="15.75">
      <c r="D30" s="188"/>
      <c r="E30" s="204"/>
      <c r="F30" s="209"/>
      <c r="G30" s="193"/>
      <c r="H30" s="193"/>
      <c r="I30" s="192"/>
      <c r="J30" s="192"/>
      <c r="K30" s="192"/>
      <c r="L30" s="197"/>
      <c r="M30" s="198"/>
      <c r="N30" s="198"/>
      <c r="O30" s="198"/>
      <c r="P30" s="193"/>
      <c r="Q30" s="196"/>
      <c r="R30" s="192"/>
      <c r="S30" s="192"/>
      <c r="T30" s="199"/>
      <c r="U30" s="199"/>
      <c r="V30" s="199"/>
    </row>
    <row r="31" spans="2:22" s="191" customFormat="1" ht="15.75">
      <c r="B31" s="210"/>
      <c r="C31" s="210"/>
      <c r="D31" s="211"/>
      <c r="E31" s="212"/>
      <c r="G31" s="188"/>
      <c r="H31" s="189"/>
      <c r="I31" s="190"/>
      <c r="J31" s="190"/>
      <c r="K31" s="190"/>
      <c r="L31" s="190"/>
      <c r="P31" s="188"/>
      <c r="Q31" s="192"/>
      <c r="R31" s="190"/>
      <c r="S31" s="190"/>
      <c r="T31" s="199"/>
      <c r="U31" s="199"/>
      <c r="V31" s="199"/>
    </row>
    <row r="32" spans="2:22" s="202" customFormat="1" ht="16.5">
      <c r="D32" s="203"/>
      <c r="E32" s="204"/>
      <c r="F32" s="213"/>
      <c r="G32" s="214"/>
      <c r="H32" s="188"/>
      <c r="I32" s="191"/>
      <c r="J32" s="191"/>
      <c r="K32" s="191"/>
      <c r="L32" s="191"/>
      <c r="M32" s="191"/>
      <c r="N32" s="191"/>
      <c r="O32" s="191"/>
      <c r="P32" s="191"/>
    </row>
    <row r="33" spans="2:23" s="191" customFormat="1" ht="16.5">
      <c r="B33" s="210"/>
      <c r="C33" s="210"/>
      <c r="D33" s="215"/>
      <c r="E33" s="216"/>
      <c r="F33" s="200"/>
      <c r="G33" s="217"/>
      <c r="H33" s="218"/>
      <c r="I33" s="219"/>
      <c r="J33" s="219"/>
      <c r="K33" s="219"/>
      <c r="L33" s="219"/>
      <c r="M33" s="202"/>
      <c r="N33" s="202"/>
      <c r="O33" s="220"/>
      <c r="P33" s="202"/>
      <c r="R33" s="199"/>
      <c r="S33" s="199"/>
      <c r="T33" s="199"/>
      <c r="U33" s="199"/>
      <c r="V33" s="199"/>
    </row>
    <row r="34" spans="2:23" s="195" customFormat="1">
      <c r="D34" s="205"/>
      <c r="E34" s="221"/>
      <c r="G34" s="222"/>
      <c r="H34" s="188"/>
      <c r="I34" s="192"/>
      <c r="J34" s="190"/>
      <c r="K34" s="190"/>
      <c r="L34" s="190"/>
      <c r="M34" s="190"/>
      <c r="N34" s="191"/>
      <c r="O34" s="191"/>
      <c r="P34" s="191"/>
      <c r="R34" s="198"/>
      <c r="S34" s="198"/>
      <c r="T34" s="198"/>
      <c r="U34" s="198"/>
      <c r="V34" s="198"/>
      <c r="W34" s="198"/>
    </row>
    <row r="35" spans="2:23">
      <c r="D35" s="223"/>
      <c r="H35" s="193"/>
      <c r="I35" s="196"/>
      <c r="J35" s="192"/>
      <c r="K35" s="192"/>
      <c r="L35" s="192"/>
      <c r="M35" s="194"/>
      <c r="N35" s="195"/>
      <c r="O35" s="195"/>
      <c r="P35" s="195"/>
    </row>
    <row r="36" spans="2:23">
      <c r="D36" s="223"/>
      <c r="H36" s="193"/>
      <c r="I36" s="196"/>
      <c r="J36" s="192"/>
      <c r="K36" s="192"/>
      <c r="L36" s="192"/>
      <c r="M36" s="197"/>
    </row>
    <row r="37" spans="2:23">
      <c r="D37" s="223"/>
      <c r="H37" s="193"/>
      <c r="I37" s="196"/>
      <c r="J37" s="192"/>
      <c r="K37" s="192"/>
      <c r="L37" s="192"/>
      <c r="M37" s="197"/>
    </row>
    <row r="38" spans="2:23">
      <c r="D38" s="223"/>
      <c r="H38" s="223"/>
      <c r="I38" s="196"/>
      <c r="J38" s="192"/>
      <c r="K38" s="192"/>
      <c r="L38" s="192"/>
      <c r="M38" s="197"/>
    </row>
    <row r="39" spans="2:23">
      <c r="D39" s="223"/>
      <c r="H39" s="193"/>
      <c r="I39" s="196"/>
      <c r="J39" s="192"/>
      <c r="K39" s="192"/>
      <c r="L39" s="192"/>
      <c r="M39" s="197"/>
    </row>
    <row r="40" spans="2:23">
      <c r="D40" s="223"/>
      <c r="H40" s="223"/>
      <c r="I40" s="196"/>
      <c r="J40" s="192"/>
      <c r="K40" s="192"/>
      <c r="L40" s="192"/>
      <c r="M40" s="197"/>
    </row>
    <row r="41" spans="2:23">
      <c r="D41" s="223"/>
      <c r="H41" s="193"/>
      <c r="I41" s="196"/>
      <c r="J41" s="192"/>
      <c r="K41" s="192"/>
      <c r="L41" s="192"/>
      <c r="M41" s="197"/>
    </row>
    <row r="42" spans="2:23">
      <c r="D42" s="223"/>
      <c r="H42" s="223"/>
      <c r="I42" s="196"/>
      <c r="J42" s="192"/>
      <c r="K42" s="192"/>
      <c r="L42" s="192"/>
      <c r="M42" s="197"/>
    </row>
    <row r="43" spans="2:23">
      <c r="D43" s="223"/>
      <c r="H43" s="224"/>
      <c r="I43" s="196"/>
      <c r="J43" s="192"/>
      <c r="K43" s="192"/>
      <c r="L43" s="192"/>
      <c r="M43" s="197"/>
    </row>
    <row r="44" spans="2:23">
      <c r="D44" s="223"/>
      <c r="H44" s="223"/>
    </row>
    <row r="45" spans="2:23">
      <c r="D45" s="223"/>
      <c r="H45" s="225"/>
      <c r="I45" s="220"/>
      <c r="J45" s="220"/>
      <c r="K45" s="220"/>
      <c r="L45" s="220"/>
    </row>
    <row r="47" spans="2:23">
      <c r="D47" s="223"/>
      <c r="H47" s="223"/>
    </row>
    <row r="48" spans="2:23">
      <c r="D48" s="223"/>
      <c r="H48" s="223"/>
      <c r="I48" s="220"/>
      <c r="J48" s="220"/>
    </row>
  </sheetData>
  <mergeCells count="1">
    <mergeCell ref="E1:E2"/>
  </mergeCells>
  <conditionalFormatting sqref="A18:D18 A33:D33 E32:E33 J34:K34 E17:E30 F9:F12 F33:F34 G34:G35 Q33:IV33 M34:P34 T18:IV18">
    <cfRule type="expression" dxfId="159" priority="18" stopIfTrue="1">
      <formula>#REF!="world"</formula>
    </cfRule>
  </conditionalFormatting>
  <conditionalFormatting sqref="G33">
    <cfRule type="expression" dxfId="158" priority="17" stopIfTrue="1">
      <formula>#REF!="world"</formula>
    </cfRule>
  </conditionalFormatting>
  <conditionalFormatting sqref="E13 E15">
    <cfRule type="expression" dxfId="157" priority="16" stopIfTrue="1">
      <formula>#REF!="world"</formula>
    </cfRule>
  </conditionalFormatting>
  <conditionalFormatting sqref="E11:E12">
    <cfRule type="expression" dxfId="156" priority="15" stopIfTrue="1">
      <formula>#REF!="world"</formula>
    </cfRule>
  </conditionalFormatting>
  <conditionalFormatting sqref="E4">
    <cfRule type="expression" dxfId="155" priority="14" stopIfTrue="1">
      <formula>#REF!="world"</formula>
    </cfRule>
  </conditionalFormatting>
  <conditionalFormatting sqref="E5">
    <cfRule type="expression" dxfId="154" priority="13" stopIfTrue="1">
      <formula>#REF!="world"</formula>
    </cfRule>
  </conditionalFormatting>
  <conditionalFormatting sqref="E6">
    <cfRule type="expression" dxfId="153" priority="12" stopIfTrue="1">
      <formula>#REF!="world"</formula>
    </cfRule>
  </conditionalFormatting>
  <conditionalFormatting sqref="E7">
    <cfRule type="expression" dxfId="152" priority="11" stopIfTrue="1">
      <formula>#REF!="world"</formula>
    </cfRule>
  </conditionalFormatting>
  <conditionalFormatting sqref="E8">
    <cfRule type="expression" dxfId="151" priority="10" stopIfTrue="1">
      <formula>#REF!="world"</formula>
    </cfRule>
  </conditionalFormatting>
  <conditionalFormatting sqref="E9">
    <cfRule type="expression" dxfId="150" priority="9" stopIfTrue="1">
      <formula>#REF!="world"</formula>
    </cfRule>
  </conditionalFormatting>
  <conditionalFormatting sqref="E10">
    <cfRule type="expression" dxfId="149" priority="8" stopIfTrue="1">
      <formula>#REF!="world"</formula>
    </cfRule>
  </conditionalFormatting>
  <conditionalFormatting sqref="E14">
    <cfRule type="expression" dxfId="148" priority="7" stopIfTrue="1">
      <formula>#REF!="world"</formula>
    </cfRule>
  </conditionalFormatting>
  <conditionalFormatting sqref="I3:J3 I7:J7 I11:J11 I19:J19 I23:J23 I27:J27 I31:J31 R3:S3 R7:S7 R11:S11 R19:S19 R23:S23 R27:S27 R31:S31 L3:O3 L7:O7 L11:O11 L19:O19 L23:O23 L27:O27 L31:O31 I15:J15 R15:S15 L15:O15">
    <cfRule type="expression" dxfId="147" priority="6" stopIfTrue="1">
      <formula>#REF!="world"</formula>
    </cfRule>
  </conditionalFormatting>
  <conditionalFormatting sqref="F14:F16">
    <cfRule type="expression" dxfId="146" priority="5" stopIfTrue="1">
      <formula>#REF!="world"</formula>
    </cfRule>
  </conditionalFormatting>
  <conditionalFormatting sqref="E17">
    <cfRule type="expression" dxfId="145" priority="4" stopIfTrue="1">
      <formula>#REF!="world"</formula>
    </cfRule>
  </conditionalFormatting>
  <conditionalFormatting sqref="E15:E16">
    <cfRule type="expression" dxfId="144" priority="3" stopIfTrue="1">
      <formula>#REF!="world"</formula>
    </cfRule>
  </conditionalFormatting>
  <conditionalFormatting sqref="E14">
    <cfRule type="expression" dxfId="143" priority="2" stopIfTrue="1">
      <formula>#REF!="world"</formula>
    </cfRule>
  </conditionalFormatting>
  <conditionalFormatting sqref="E18">
    <cfRule type="expression" dxfId="142" priority="1" stopIfTrue="1">
      <formula>#REF!="world"</formula>
    </cfRule>
  </conditionalFormatting>
  <hyperlinks>
    <hyperlink ref="E4" location="CAF!A1" display="Complexo AgroFlorestal (CAF)"/>
    <hyperlink ref="E5" location="Agricultura!A1" display="Agricultura"/>
    <hyperlink ref="E6" location="Silvicultura!A1" display="Silvicultura"/>
    <hyperlink ref="E7" location="Imp_Exp_Hortofrutícolas!A1" display="Balança Comercial Hortofrutícolas"/>
    <hyperlink ref="E8" location="Imp_Exp_Pecuária!A1" display="Balança Comercial Pecuária"/>
    <hyperlink ref="E9" location="Imp_Exp_Carnes!A1" display="Balança Comercial Carnes"/>
    <hyperlink ref="E10" location="Imp_Exp_Vinho!A1" display="Balança Comercial Vinho"/>
    <hyperlink ref="E11" location="Imp_Exp_Azeite!A1" display="Balança Comercial Azeite"/>
    <hyperlink ref="E12" location="Imp_Exp_Cereais!A1" display="Balança Comercial Cereais"/>
    <hyperlink ref="E13" location="Imp_Exp_ProdutosFloresta!A1" display="Balança Comercial Produtos da Floresta"/>
    <hyperlink ref="E14" location="Imp_Exp_Cortiça!A1" display="Balança Comercial Cortiça"/>
    <hyperlink ref="E15" location="Imp_Exp_Madeira!A1" display="Balança Comercial Madeira"/>
    <hyperlink ref="E16" location="'Imp_Exp_Pasta madeira'!A1" display="Balança Comercial Pasta de madeira"/>
    <hyperlink ref="E17" location="'Imp_Exp_Papel e cartão'!A1" display="Balança Comercial Papel e cartão"/>
  </hyperlinks>
  <printOptions horizontalCentered="1" verticalCentered="1"/>
  <pageMargins left="0.11811023622047245" right="0.11811023622047245" top="0.98425196850393704" bottom="0.47244094488188981" header="0.47244094488188981" footer="0.35433070866141736"/>
  <pageSetup paperSize="9" scale="73" orientation="portrait" r:id="rId1"/>
  <headerFooter alignWithMargins="0">
    <oddHeader>&amp;R&amp;G</oddHeader>
  </headerFooter>
  <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60"/>
  <sheetViews>
    <sheetView showGridLines="0" zoomScaleNormal="100" workbookViewId="0">
      <pane xSplit="1" ySplit="1" topLeftCell="B2" activePane="bottomRight" state="frozen"/>
      <selection sqref="A1:U1"/>
      <selection pane="topRight" sqref="A1:U1"/>
      <selection pane="bottomLeft" sqref="A1:U1"/>
      <selection pane="bottomRight" sqref="A1:T1"/>
    </sheetView>
  </sheetViews>
  <sheetFormatPr defaultRowHeight="12.75"/>
  <cols>
    <col min="1" max="1" width="46.28515625" style="55" customWidth="1"/>
    <col min="2" max="20" width="10.5703125" style="47" customWidth="1"/>
    <col min="21" max="23" width="11.140625" style="47" customWidth="1"/>
    <col min="24" max="29" width="7.28515625" style="47" customWidth="1"/>
    <col min="30" max="31" width="8.28515625" style="2" bestFit="1" customWidth="1"/>
    <col min="32" max="32" width="10" style="2" bestFit="1" customWidth="1"/>
    <col min="33" max="33" width="7.140625" style="2" customWidth="1"/>
    <col min="34" max="34" width="8.85546875" style="2" customWidth="1"/>
    <col min="35" max="39" width="9.140625" style="2" bestFit="1" customWidth="1"/>
    <col min="40" max="40" width="11.7109375" style="2" customWidth="1"/>
    <col min="41" max="98" width="9.140625" style="2"/>
    <col min="99" max="16384" width="9.140625" style="3"/>
  </cols>
  <sheetData>
    <row r="1" spans="1:98" ht="31.5" customHeight="1">
      <c r="A1" s="288" t="s">
        <v>176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8"/>
      <c r="R1" s="288"/>
      <c r="S1" s="288"/>
      <c r="T1" s="288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98" s="8" customFormat="1" ht="31.5" customHeight="1">
      <c r="A2" s="4" t="s">
        <v>30</v>
      </c>
      <c r="B2" s="5">
        <v>2000</v>
      </c>
      <c r="C2" s="5">
        <v>2001</v>
      </c>
      <c r="D2" s="5">
        <v>2002</v>
      </c>
      <c r="E2" s="5">
        <v>2003</v>
      </c>
      <c r="F2" s="5">
        <v>2004</v>
      </c>
      <c r="G2" s="5">
        <v>2005</v>
      </c>
      <c r="H2" s="5">
        <v>2006</v>
      </c>
      <c r="I2" s="5">
        <v>2007</v>
      </c>
      <c r="J2" s="5">
        <v>2008</v>
      </c>
      <c r="K2" s="5">
        <v>2009</v>
      </c>
      <c r="L2" s="5">
        <v>2010</v>
      </c>
      <c r="M2" s="5">
        <v>2011</v>
      </c>
      <c r="N2" s="5">
        <v>2012</v>
      </c>
      <c r="O2" s="5">
        <v>2013</v>
      </c>
      <c r="P2" s="5">
        <v>2014</v>
      </c>
      <c r="Q2" s="5">
        <v>2015</v>
      </c>
      <c r="R2" s="5">
        <v>2016</v>
      </c>
      <c r="S2" s="5">
        <v>2017</v>
      </c>
      <c r="T2" s="5">
        <v>2018</v>
      </c>
      <c r="U2" s="6" t="s">
        <v>3</v>
      </c>
      <c r="V2" s="104" t="s">
        <v>146</v>
      </c>
      <c r="W2" s="104" t="s">
        <v>147</v>
      </c>
      <c r="X2" s="7"/>
      <c r="Y2" s="7"/>
      <c r="Z2" s="7"/>
      <c r="AA2" s="7"/>
      <c r="AB2" s="7"/>
      <c r="AC2" s="7"/>
      <c r="AD2" s="7"/>
      <c r="AE2" s="7"/>
      <c r="AF2" s="7"/>
      <c r="AH2" s="9"/>
      <c r="AI2" s="9"/>
      <c r="AJ2" s="9"/>
      <c r="AK2" s="9"/>
      <c r="AL2" s="9"/>
      <c r="AM2" s="9"/>
      <c r="AN2" s="10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</row>
    <row r="3" spans="1:98" s="8" customFormat="1" ht="15" customHeight="1">
      <c r="A3" s="13" t="s">
        <v>194</v>
      </c>
      <c r="B3" s="14">
        <v>9.0115610000000004</v>
      </c>
      <c r="C3" s="14">
        <v>15.166289000000001</v>
      </c>
      <c r="D3" s="14">
        <v>25.699097999999999</v>
      </c>
      <c r="E3" s="14">
        <v>14.878565</v>
      </c>
      <c r="F3" s="14">
        <v>9.4047689999999999</v>
      </c>
      <c r="G3" s="14">
        <v>19.112036</v>
      </c>
      <c r="H3" s="14">
        <v>18.006658000000002</v>
      </c>
      <c r="I3" s="14">
        <v>12.822388999999999</v>
      </c>
      <c r="J3" s="14">
        <v>13.719177</v>
      </c>
      <c r="K3" s="14">
        <v>11.546199</v>
      </c>
      <c r="L3" s="14">
        <v>9.8256829999999997</v>
      </c>
      <c r="M3" s="14">
        <v>8.3078500000000002</v>
      </c>
      <c r="N3" s="14">
        <v>9.9060369999999995</v>
      </c>
      <c r="O3" s="14">
        <v>1.850322</v>
      </c>
      <c r="P3" s="14">
        <v>7.561159</v>
      </c>
      <c r="Q3" s="14">
        <v>3.5441700000000003</v>
      </c>
      <c r="R3" s="14">
        <v>6.9049690000000004</v>
      </c>
      <c r="S3" s="14">
        <v>8.8242060000000002</v>
      </c>
      <c r="T3" s="14">
        <v>5.3875150000000005</v>
      </c>
      <c r="U3" s="15">
        <f t="shared" ref="U3:U20" si="0">AVERAGE(B3:T3)</f>
        <v>11.130455368421053</v>
      </c>
      <c r="V3" s="105">
        <f>(T3/B3)^(1/19)-1</f>
        <v>-2.6711710135399969E-2</v>
      </c>
      <c r="W3" s="105">
        <f>(T3-B3)/B3</f>
        <v>-0.40215518709799553</v>
      </c>
      <c r="X3" s="14"/>
      <c r="Y3" s="14"/>
      <c r="Z3" s="14"/>
      <c r="AA3" s="14"/>
      <c r="AB3" s="14"/>
      <c r="AC3" s="14"/>
      <c r="AD3" s="14"/>
      <c r="AE3" s="7"/>
      <c r="AF3" s="7"/>
      <c r="AN3" s="2"/>
      <c r="AO3" s="2"/>
      <c r="AP3" s="2"/>
      <c r="AQ3" s="2"/>
      <c r="AR3" s="2"/>
      <c r="AS3" s="2"/>
      <c r="AT3" s="2"/>
      <c r="AU3" s="2"/>
      <c r="AV3" s="2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</row>
    <row r="4" spans="1:98" s="8" customFormat="1" ht="15" customHeight="1">
      <c r="A4" s="13" t="s">
        <v>195</v>
      </c>
      <c r="B4" s="14">
        <v>1.0252000000000001E-2</v>
      </c>
      <c r="C4" s="14">
        <v>9.5823000000000005E-2</v>
      </c>
      <c r="D4" s="14">
        <v>6.9999999999999999E-6</v>
      </c>
      <c r="E4" s="14">
        <v>3.9240000000000004E-3</v>
      </c>
      <c r="F4" s="14">
        <v>3.0000000000000001E-5</v>
      </c>
      <c r="G4" s="14">
        <v>1.4E-5</v>
      </c>
      <c r="H4" s="14">
        <v>1.5999999999999999E-5</v>
      </c>
      <c r="I4" s="14">
        <v>2.1909000000000001E-2</v>
      </c>
      <c r="J4" s="14">
        <v>2.6800000000000001E-4</v>
      </c>
      <c r="K4" s="14">
        <v>0</v>
      </c>
      <c r="L4" s="14">
        <v>0</v>
      </c>
      <c r="M4" s="14">
        <v>1.1E-5</v>
      </c>
      <c r="N4" s="14">
        <v>2.4201E-2</v>
      </c>
      <c r="O4" s="14">
        <v>2.46E-2</v>
      </c>
      <c r="P4" s="14">
        <v>6.9999999999999999E-6</v>
      </c>
      <c r="Q4" s="14">
        <v>1.1567000000000001E-2</v>
      </c>
      <c r="R4" s="14">
        <v>2.0976999999999999E-2</v>
      </c>
      <c r="S4" s="14">
        <v>9.7531000000000007E-2</v>
      </c>
      <c r="T4" s="14">
        <v>3.0839999999999999E-3</v>
      </c>
      <c r="U4" s="15">
        <f t="shared" si="0"/>
        <v>1.6537947368421051E-2</v>
      </c>
      <c r="V4" s="105">
        <f>(T4/B4)^(1/19)-1</f>
        <v>-6.1266300048099409E-2</v>
      </c>
      <c r="W4" s="105">
        <f>(T4-B4)/B4</f>
        <v>-0.69918064767850174</v>
      </c>
      <c r="X4" s="14"/>
      <c r="Y4" s="14"/>
      <c r="Z4" s="14"/>
      <c r="AA4" s="14"/>
      <c r="AB4" s="14"/>
      <c r="AC4" s="14"/>
      <c r="AD4" s="14"/>
      <c r="AE4" s="7"/>
      <c r="AF4" s="7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</row>
    <row r="5" spans="1:98" s="8" customFormat="1" ht="15" customHeight="1">
      <c r="A5" s="13" t="s">
        <v>196</v>
      </c>
      <c r="B5" s="14">
        <v>0.21973699999999999</v>
      </c>
      <c r="C5" s="14">
        <v>2.1447690000000001</v>
      </c>
      <c r="D5" s="14">
        <v>6.7093299999999996</v>
      </c>
      <c r="E5" s="14">
        <v>0.59920899999999999</v>
      </c>
      <c r="F5" s="14">
        <v>10.951294000000001</v>
      </c>
      <c r="G5" s="14">
        <v>9.8757249999999992</v>
      </c>
      <c r="H5" s="14">
        <v>8.0276770000000006</v>
      </c>
      <c r="I5" s="14">
        <v>3.7438899999999999</v>
      </c>
      <c r="J5" s="14">
        <v>0.49354999999999999</v>
      </c>
      <c r="K5" s="14">
        <v>8.531561</v>
      </c>
      <c r="L5" s="14">
        <v>4.5257290000000001</v>
      </c>
      <c r="M5" s="14">
        <v>8.2402110000000004</v>
      </c>
      <c r="N5" s="14">
        <v>1.042149</v>
      </c>
      <c r="O5" s="14">
        <v>0.96179899999999996</v>
      </c>
      <c r="P5" s="14">
        <v>2.9087170000000002</v>
      </c>
      <c r="Q5" s="14">
        <v>3.5596220000000001</v>
      </c>
      <c r="R5" s="14">
        <v>4.4732299999999992</v>
      </c>
      <c r="S5" s="14">
        <v>6.7233860000000005</v>
      </c>
      <c r="T5" s="14">
        <v>5.494027</v>
      </c>
      <c r="U5" s="15">
        <f t="shared" si="0"/>
        <v>4.6960848421052628</v>
      </c>
      <c r="V5" s="105">
        <f>(T5/B5)^(1/19)-1</f>
        <v>0.18461791079238288</v>
      </c>
      <c r="W5" s="105">
        <f>(T5-B5)/B5</f>
        <v>24.002739638749961</v>
      </c>
      <c r="X5" s="14"/>
      <c r="Y5" s="14"/>
      <c r="Z5" s="14"/>
      <c r="AA5" s="14"/>
      <c r="AB5" s="14"/>
      <c r="AC5" s="14"/>
      <c r="AD5" s="14"/>
      <c r="AE5" s="7"/>
      <c r="AF5" s="7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</row>
    <row r="6" spans="1:98" s="8" customFormat="1" ht="15" customHeight="1">
      <c r="A6" s="13" t="s">
        <v>197</v>
      </c>
      <c r="B6" s="14">
        <v>0.42663000000000001</v>
      </c>
      <c r="C6" s="14">
        <v>0.30298999999999998</v>
      </c>
      <c r="D6" s="14">
        <v>0.307805</v>
      </c>
      <c r="E6" s="14">
        <v>0.38862600000000003</v>
      </c>
      <c r="F6" s="14">
        <v>0.31468200000000002</v>
      </c>
      <c r="G6" s="14">
        <v>0.43532999999999999</v>
      </c>
      <c r="H6" s="14">
        <v>2.333485</v>
      </c>
      <c r="I6" s="14">
        <v>0.41372599999999998</v>
      </c>
      <c r="J6" s="14">
        <v>1.3241689999999999</v>
      </c>
      <c r="K6" s="14">
        <v>0.124016</v>
      </c>
      <c r="L6" s="14">
        <v>9.6979999999999997E-2</v>
      </c>
      <c r="M6" s="14">
        <v>4.1926999999999999E-2</v>
      </c>
      <c r="N6" s="14">
        <v>9.6318000000000001E-2</v>
      </c>
      <c r="O6" s="14">
        <v>3.5005000000000001E-2</v>
      </c>
      <c r="P6" s="14">
        <v>0.93098800000000004</v>
      </c>
      <c r="Q6" s="14">
        <v>0.36771199999999998</v>
      </c>
      <c r="R6" s="14">
        <v>0.19065499999999999</v>
      </c>
      <c r="S6" s="14">
        <v>0.46915699999999999</v>
      </c>
      <c r="T6" s="14">
        <v>0.65746300000000002</v>
      </c>
      <c r="U6" s="15">
        <f t="shared" si="0"/>
        <v>0.48724547368421045</v>
      </c>
      <c r="V6" s="105">
        <f>(T6/B6)^(1/19)-1</f>
        <v>2.3022673658819048E-2</v>
      </c>
      <c r="W6" s="105">
        <f>(T6-B6)/B6</f>
        <v>0.54106134120901017</v>
      </c>
      <c r="X6" s="14"/>
      <c r="Y6" s="14"/>
      <c r="Z6" s="14"/>
      <c r="AA6" s="14"/>
      <c r="AB6" s="14"/>
      <c r="AC6" s="14"/>
      <c r="AD6" s="14"/>
      <c r="AE6" s="7"/>
      <c r="AF6" s="7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</row>
    <row r="7" spans="1:98" s="8" customFormat="1" ht="15" customHeight="1">
      <c r="A7" s="13" t="s">
        <v>198</v>
      </c>
      <c r="B7" s="14">
        <v>5.7412340000000004</v>
      </c>
      <c r="C7" s="14">
        <v>1.7404299999999999</v>
      </c>
      <c r="D7" s="14">
        <v>3.5919669999999999</v>
      </c>
      <c r="E7" s="14">
        <v>3.0823909999999999</v>
      </c>
      <c r="F7" s="14">
        <v>9.7455499999999997</v>
      </c>
      <c r="G7" s="14">
        <v>5.1948840000000001</v>
      </c>
      <c r="H7" s="14">
        <v>2.6604350000000001</v>
      </c>
      <c r="I7" s="14">
        <v>21.223520000000001</v>
      </c>
      <c r="J7" s="14">
        <v>16.302491</v>
      </c>
      <c r="K7" s="14">
        <v>7.4933389999999997</v>
      </c>
      <c r="L7" s="14">
        <v>6.2713919999999996</v>
      </c>
      <c r="M7" s="14">
        <v>9.5489680000000003</v>
      </c>
      <c r="N7" s="14">
        <v>8.0352689999999996</v>
      </c>
      <c r="O7" s="14">
        <v>7.6277020000000002</v>
      </c>
      <c r="P7" s="14">
        <v>22.73292</v>
      </c>
      <c r="Q7" s="14">
        <v>9.5055990000000001</v>
      </c>
      <c r="R7" s="14">
        <v>10.903477000000001</v>
      </c>
      <c r="S7" s="14">
        <v>16.529730999999998</v>
      </c>
      <c r="T7" s="14">
        <v>50.675567999999998</v>
      </c>
      <c r="U7" s="15">
        <f t="shared" si="0"/>
        <v>11.505624578947369</v>
      </c>
      <c r="V7" s="105">
        <f>(T7/B7)^(1/19)-1</f>
        <v>0.12144660055119072</v>
      </c>
      <c r="W7" s="105">
        <f>(T7-B7)/B7</f>
        <v>7.8265986023213818</v>
      </c>
      <c r="X7" s="14"/>
      <c r="Y7" s="14"/>
      <c r="Z7" s="14"/>
      <c r="AA7" s="14"/>
      <c r="AB7" s="14"/>
      <c r="AC7" s="14"/>
      <c r="AD7" s="14"/>
      <c r="AE7" s="7"/>
      <c r="AF7" s="7"/>
      <c r="AN7" s="42"/>
      <c r="AO7" s="42"/>
      <c r="AP7" s="42"/>
      <c r="AQ7" s="42"/>
      <c r="AR7" s="42"/>
      <c r="AS7" s="42"/>
      <c r="AT7" s="42"/>
      <c r="AU7" s="2"/>
      <c r="AV7" s="2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</row>
    <row r="8" spans="1:98" s="8" customFormat="1" ht="15" customHeight="1">
      <c r="A8" s="13" t="s">
        <v>199</v>
      </c>
      <c r="B8" s="14">
        <v>2.8150409999999999</v>
      </c>
      <c r="C8" s="14">
        <v>3.0210140000000001</v>
      </c>
      <c r="D8" s="14">
        <v>3.4939770000000001</v>
      </c>
      <c r="E8" s="14">
        <v>4.5946059999999997</v>
      </c>
      <c r="F8" s="14">
        <v>8.8314679999999992</v>
      </c>
      <c r="G8" s="14">
        <v>4.8180069999999997</v>
      </c>
      <c r="H8" s="14">
        <v>4.7661959999999999</v>
      </c>
      <c r="I8" s="14">
        <v>6.1154710000000003</v>
      </c>
      <c r="J8" s="14">
        <v>4.8919589999999999</v>
      </c>
      <c r="K8" s="14">
        <v>14.029486</v>
      </c>
      <c r="L8" s="14">
        <v>12.724309</v>
      </c>
      <c r="M8" s="14">
        <v>12.74062</v>
      </c>
      <c r="N8" s="14">
        <v>11.328074000000001</v>
      </c>
      <c r="O8" s="14">
        <v>16.347484000000001</v>
      </c>
      <c r="P8" s="14">
        <v>32.870668999999999</v>
      </c>
      <c r="Q8" s="14">
        <v>30.975557000000002</v>
      </c>
      <c r="R8" s="14">
        <v>40.194803999999998</v>
      </c>
      <c r="S8" s="14">
        <v>39.557101000000003</v>
      </c>
      <c r="T8" s="14">
        <v>47.107595000000003</v>
      </c>
      <c r="U8" s="15">
        <f t="shared" si="0"/>
        <v>15.853865157894736</v>
      </c>
      <c r="V8" s="105">
        <f t="shared" ref="V8:V15" si="1">(T8/B8)^(1/19)-1</f>
        <v>0.15984599379521813</v>
      </c>
      <c r="W8" s="105">
        <f t="shared" ref="W8:W15" si="2">(T8-B8)/B8</f>
        <v>15.734248275602381</v>
      </c>
      <c r="X8" s="14"/>
      <c r="Y8" s="14"/>
      <c r="Z8" s="14"/>
      <c r="AA8" s="14"/>
      <c r="AB8" s="14"/>
      <c r="AC8" s="14"/>
      <c r="AD8" s="14"/>
      <c r="AE8" s="7"/>
      <c r="AF8" s="7"/>
      <c r="AN8" s="32"/>
      <c r="AO8" s="32"/>
      <c r="AP8" s="32"/>
      <c r="AQ8" s="32"/>
      <c r="AR8" s="32"/>
      <c r="AS8" s="32"/>
      <c r="AT8" s="32"/>
      <c r="AU8" s="32"/>
      <c r="AV8" s="32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</row>
    <row r="9" spans="1:98" s="8" customFormat="1" ht="15" customHeight="1">
      <c r="A9" s="13" t="s">
        <v>200</v>
      </c>
      <c r="B9" s="14">
        <v>1.4428E-2</v>
      </c>
      <c r="C9" s="14">
        <v>5.0820999999999998E-2</v>
      </c>
      <c r="D9" s="14">
        <v>8.1224000000000005E-2</v>
      </c>
      <c r="E9" s="14">
        <v>7.9582E-2</v>
      </c>
      <c r="F9" s="14">
        <v>8.3168000000000006E-2</v>
      </c>
      <c r="G9" s="14">
        <v>6.1787000000000002E-2</v>
      </c>
      <c r="H9" s="14">
        <v>6.3918000000000003E-2</v>
      </c>
      <c r="I9" s="14">
        <v>0.32983699999999999</v>
      </c>
      <c r="J9" s="14">
        <v>2.2011639999999999</v>
      </c>
      <c r="K9" s="14">
        <v>1.5030999999999999E-2</v>
      </c>
      <c r="L9" s="14">
        <v>4.4142000000000001E-2</v>
      </c>
      <c r="M9" s="14">
        <v>2.1273309999999999</v>
      </c>
      <c r="N9" s="14">
        <v>7.4107999999999993E-2</v>
      </c>
      <c r="O9" s="14">
        <v>4.9868999999999997E-2</v>
      </c>
      <c r="P9" s="14">
        <v>6.1649000000000002E-2</v>
      </c>
      <c r="Q9" s="14">
        <v>8.7691999999999992E-2</v>
      </c>
      <c r="R9" s="14">
        <v>0.27204500000000004</v>
      </c>
      <c r="S9" s="14">
        <v>9.4223000000000001E-2</v>
      </c>
      <c r="T9" s="14">
        <v>0.14093700000000001</v>
      </c>
      <c r="U9" s="15">
        <f t="shared" si="0"/>
        <v>0.31226084210526323</v>
      </c>
      <c r="V9" s="105">
        <f t="shared" si="1"/>
        <v>0.12744595033880146</v>
      </c>
      <c r="W9" s="105">
        <f t="shared" si="2"/>
        <v>8.768297754366511</v>
      </c>
      <c r="X9" s="14"/>
      <c r="Y9" s="14"/>
      <c r="Z9" s="14"/>
      <c r="AA9" s="14"/>
      <c r="AB9" s="14"/>
      <c r="AC9" s="14"/>
      <c r="AD9" s="14"/>
      <c r="AE9" s="7"/>
      <c r="AF9" s="7"/>
      <c r="AN9" s="10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</row>
    <row r="10" spans="1:98" s="8" customFormat="1" ht="15" customHeight="1">
      <c r="A10" s="13" t="s">
        <v>201</v>
      </c>
      <c r="B10" s="14">
        <v>0.52087499999999998</v>
      </c>
      <c r="C10" s="14">
        <v>0.119662</v>
      </c>
      <c r="D10" s="14">
        <v>0.40611999999999998</v>
      </c>
      <c r="E10" s="14">
        <v>1.7861069999999999</v>
      </c>
      <c r="F10" s="14">
        <v>0.70990500000000001</v>
      </c>
      <c r="G10" s="14">
        <v>1.6818169999999999</v>
      </c>
      <c r="H10" s="14">
        <v>2.1822689999999998</v>
      </c>
      <c r="I10" s="14">
        <v>1.3983719999999999</v>
      </c>
      <c r="J10" s="14">
        <v>1.2494130000000001</v>
      </c>
      <c r="K10" s="14">
        <v>1.38476</v>
      </c>
      <c r="L10" s="14">
        <v>0.78044599999999997</v>
      </c>
      <c r="M10" s="14">
        <v>1.4326730000000001</v>
      </c>
      <c r="N10" s="14">
        <v>1.4986189999999999</v>
      </c>
      <c r="O10" s="14">
        <v>0.80813599999999997</v>
      </c>
      <c r="P10" s="14">
        <v>0.80166800000000005</v>
      </c>
      <c r="Q10" s="14">
        <v>0.56419699999999995</v>
      </c>
      <c r="R10" s="14">
        <v>0.84018300000000001</v>
      </c>
      <c r="S10" s="14">
        <v>0.538408</v>
      </c>
      <c r="T10" s="14">
        <v>0.259135</v>
      </c>
      <c r="U10" s="15">
        <f t="shared" si="0"/>
        <v>0.99804026315789462</v>
      </c>
      <c r="V10" s="105">
        <f t="shared" si="1"/>
        <v>-3.6078396661963552E-2</v>
      </c>
      <c r="W10" s="105">
        <f t="shared" si="2"/>
        <v>-0.5025005999520038</v>
      </c>
      <c r="X10" s="14"/>
      <c r="Y10" s="14"/>
      <c r="Z10" s="14"/>
      <c r="AA10" s="14"/>
      <c r="AB10" s="14"/>
      <c r="AC10" s="14"/>
      <c r="AD10" s="14"/>
      <c r="AE10" s="7"/>
      <c r="AF10" s="7"/>
      <c r="AN10" s="10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</row>
    <row r="11" spans="1:98" s="8" customFormat="1" ht="18" customHeight="1">
      <c r="A11" s="16" t="s">
        <v>4</v>
      </c>
      <c r="B11" s="17">
        <f t="shared" ref="B11:T11" si="3">SUM(B3:B10)</f>
        <v>18.759757999999998</v>
      </c>
      <c r="C11" s="17">
        <f t="shared" si="3"/>
        <v>22.641798000000001</v>
      </c>
      <c r="D11" s="17">
        <f t="shared" si="3"/>
        <v>40.289527999999997</v>
      </c>
      <c r="E11" s="17">
        <f t="shared" si="3"/>
        <v>25.41301</v>
      </c>
      <c r="F11" s="17">
        <f t="shared" si="3"/>
        <v>40.040866000000001</v>
      </c>
      <c r="G11" s="17">
        <f t="shared" si="3"/>
        <v>41.179600000000008</v>
      </c>
      <c r="H11" s="17">
        <f t="shared" si="3"/>
        <v>38.040653999999996</v>
      </c>
      <c r="I11" s="17">
        <f t="shared" si="3"/>
        <v>46.069113999999999</v>
      </c>
      <c r="J11" s="17">
        <f t="shared" si="3"/>
        <v>40.182190999999996</v>
      </c>
      <c r="K11" s="17">
        <f t="shared" si="3"/>
        <v>43.124392</v>
      </c>
      <c r="L11" s="17">
        <f t="shared" si="3"/>
        <v>34.268681000000001</v>
      </c>
      <c r="M11" s="17">
        <f t="shared" si="3"/>
        <v>42.439591</v>
      </c>
      <c r="N11" s="17">
        <f t="shared" si="3"/>
        <v>32.004775000000002</v>
      </c>
      <c r="O11" s="17">
        <f t="shared" si="3"/>
        <v>27.704917000000005</v>
      </c>
      <c r="P11" s="17">
        <f t="shared" si="3"/>
        <v>67.867777000000004</v>
      </c>
      <c r="Q11" s="17">
        <f t="shared" si="3"/>
        <v>48.616115999999998</v>
      </c>
      <c r="R11" s="17">
        <f t="shared" si="3"/>
        <v>63.800339999999998</v>
      </c>
      <c r="S11" s="17">
        <f t="shared" si="3"/>
        <v>72.833742999999998</v>
      </c>
      <c r="T11" s="17">
        <f t="shared" si="3"/>
        <v>109.725324</v>
      </c>
      <c r="U11" s="18">
        <f t="shared" si="0"/>
        <v>45.000114473684214</v>
      </c>
      <c r="V11" s="106">
        <f t="shared" si="1"/>
        <v>9.7419347764955866E-2</v>
      </c>
      <c r="W11" s="106">
        <f t="shared" si="2"/>
        <v>4.8489733183125283</v>
      </c>
      <c r="X11" s="14"/>
      <c r="Y11" s="14"/>
      <c r="Z11" s="14"/>
      <c r="AA11" s="14"/>
      <c r="AB11" s="14"/>
      <c r="AC11" s="14"/>
      <c r="AD11" s="14"/>
      <c r="AE11" s="7"/>
      <c r="AF11" s="7"/>
      <c r="AN11" s="10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</row>
    <row r="12" spans="1:98" s="8" customFormat="1" ht="15" customHeight="1">
      <c r="A12" s="13" t="s">
        <v>194</v>
      </c>
      <c r="B12" s="14">
        <v>192.24969400000001</v>
      </c>
      <c r="C12" s="14">
        <v>237.23568399999999</v>
      </c>
      <c r="D12" s="14">
        <v>229.495611</v>
      </c>
      <c r="E12" s="14">
        <v>199.719313</v>
      </c>
      <c r="F12" s="14">
        <v>227.564626</v>
      </c>
      <c r="G12" s="14">
        <v>230.184709</v>
      </c>
      <c r="H12" s="14">
        <v>218.207234</v>
      </c>
      <c r="I12" s="14">
        <v>285.05269800000002</v>
      </c>
      <c r="J12" s="14">
        <v>308.99191400000001</v>
      </c>
      <c r="K12" s="14">
        <v>254.23874000000001</v>
      </c>
      <c r="L12" s="14">
        <v>260.22570899999999</v>
      </c>
      <c r="M12" s="14">
        <v>305.60993400000001</v>
      </c>
      <c r="N12" s="14">
        <v>338.997973</v>
      </c>
      <c r="O12" s="14">
        <v>254.607968</v>
      </c>
      <c r="P12" s="14">
        <v>265.37881699999997</v>
      </c>
      <c r="Q12" s="14">
        <v>270.095371</v>
      </c>
      <c r="R12" s="14">
        <v>261.22709800000001</v>
      </c>
      <c r="S12" s="14">
        <v>274.388802</v>
      </c>
      <c r="T12" s="14">
        <v>256.38314100000002</v>
      </c>
      <c r="U12" s="15">
        <f t="shared" si="0"/>
        <v>256.30815978947373</v>
      </c>
      <c r="V12" s="105">
        <f t="shared" si="1"/>
        <v>1.526683669008122E-2</v>
      </c>
      <c r="W12" s="105">
        <f t="shared" si="2"/>
        <v>0.33359453357569463</v>
      </c>
      <c r="X12" s="14"/>
      <c r="Y12" s="14"/>
      <c r="Z12" s="14"/>
      <c r="AA12" s="14"/>
      <c r="AB12" s="14"/>
      <c r="AC12" s="14"/>
      <c r="AD12" s="14"/>
      <c r="AE12" s="7"/>
      <c r="AF12" s="7"/>
      <c r="AN12" s="10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</row>
    <row r="13" spans="1:98" s="8" customFormat="1" ht="15" customHeight="1">
      <c r="A13" s="13" t="s">
        <v>195</v>
      </c>
      <c r="B13" s="14">
        <v>1.9208259999999999</v>
      </c>
      <c r="C13" s="14">
        <v>1.906458</v>
      </c>
      <c r="D13" s="14">
        <v>2.8767520000000002</v>
      </c>
      <c r="E13" s="14">
        <v>3.1254840000000002</v>
      </c>
      <c r="F13" s="14">
        <v>4.9991620000000001</v>
      </c>
      <c r="G13" s="14">
        <v>4.7395420000000001</v>
      </c>
      <c r="H13" s="14">
        <v>3.3319809999999999</v>
      </c>
      <c r="I13" s="14">
        <v>3.86137</v>
      </c>
      <c r="J13" s="14">
        <v>4.9303299999999997</v>
      </c>
      <c r="K13" s="14">
        <v>4.6233389999999996</v>
      </c>
      <c r="L13" s="14">
        <v>5.4609050000000003</v>
      </c>
      <c r="M13" s="14">
        <v>4.5564710000000002</v>
      </c>
      <c r="N13" s="14">
        <v>7.6889139999999996</v>
      </c>
      <c r="O13" s="14">
        <v>7.5244450000000001</v>
      </c>
      <c r="P13" s="14">
        <v>4.9048370000000006</v>
      </c>
      <c r="Q13" s="14">
        <v>5.6383559999999999</v>
      </c>
      <c r="R13" s="14">
        <v>3.4847069999999998</v>
      </c>
      <c r="S13" s="14">
        <v>5.7235659999999999</v>
      </c>
      <c r="T13" s="14">
        <v>3.9124810000000001</v>
      </c>
      <c r="U13" s="15">
        <f t="shared" si="0"/>
        <v>4.4847329473684212</v>
      </c>
      <c r="V13" s="105">
        <f t="shared" si="1"/>
        <v>3.8152787778614972E-2</v>
      </c>
      <c r="W13" s="105">
        <f t="shared" si="2"/>
        <v>1.036874240561092</v>
      </c>
      <c r="X13" s="14"/>
      <c r="Y13" s="14"/>
      <c r="Z13" s="14"/>
      <c r="AA13" s="14"/>
      <c r="AB13" s="14"/>
      <c r="AC13" s="14"/>
      <c r="AD13" s="14"/>
      <c r="AE13" s="7"/>
      <c r="AF13" s="7"/>
      <c r="AN13" s="10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</row>
    <row r="14" spans="1:98" s="8" customFormat="1" ht="15" customHeight="1">
      <c r="A14" s="13" t="s">
        <v>196</v>
      </c>
      <c r="B14" s="14">
        <v>29.813306999999998</v>
      </c>
      <c r="C14" s="14">
        <v>43.624437</v>
      </c>
      <c r="D14" s="14">
        <v>50.516227999999998</v>
      </c>
      <c r="E14" s="14">
        <v>39.584184999999998</v>
      </c>
      <c r="F14" s="14">
        <v>56.475670000000001</v>
      </c>
      <c r="G14" s="14">
        <v>54.582489000000002</v>
      </c>
      <c r="H14" s="14">
        <v>44.850002000000003</v>
      </c>
      <c r="I14" s="14">
        <v>52.638499000000003</v>
      </c>
      <c r="J14" s="14">
        <v>56.568407000000001</v>
      </c>
      <c r="K14" s="14">
        <v>68.481722000000005</v>
      </c>
      <c r="L14" s="14">
        <v>61.870404999999998</v>
      </c>
      <c r="M14" s="14">
        <v>75.438267999999994</v>
      </c>
      <c r="N14" s="14">
        <v>50.920605999999999</v>
      </c>
      <c r="O14" s="14">
        <v>52.405513999999997</v>
      </c>
      <c r="P14" s="14">
        <v>54.266133000000004</v>
      </c>
      <c r="Q14" s="14">
        <v>57.338554999999999</v>
      </c>
      <c r="R14" s="14">
        <v>61.024586000000006</v>
      </c>
      <c r="S14" s="14">
        <v>62.665406000000004</v>
      </c>
      <c r="T14" s="14">
        <v>60.085630999999999</v>
      </c>
      <c r="U14" s="15">
        <f t="shared" si="0"/>
        <v>54.37631842105263</v>
      </c>
      <c r="V14" s="105">
        <f t="shared" si="1"/>
        <v>3.7573741638929459E-2</v>
      </c>
      <c r="W14" s="105">
        <f t="shared" si="2"/>
        <v>1.0153963798782872</v>
      </c>
      <c r="X14" s="14"/>
      <c r="Y14" s="14"/>
      <c r="Z14" s="14"/>
      <c r="AA14" s="14"/>
      <c r="AB14" s="14"/>
      <c r="AC14" s="14"/>
      <c r="AD14" s="14"/>
      <c r="AE14" s="7"/>
      <c r="AF14" s="7"/>
      <c r="AN14" s="10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</row>
    <row r="15" spans="1:98" s="8" customFormat="1" ht="15" customHeight="1">
      <c r="A15" s="13" t="s">
        <v>197</v>
      </c>
      <c r="B15" s="14">
        <v>0.53530100000000003</v>
      </c>
      <c r="C15" s="14">
        <v>2.356576</v>
      </c>
      <c r="D15" s="14">
        <v>1.232837</v>
      </c>
      <c r="E15" s="14">
        <v>2.5253260000000002</v>
      </c>
      <c r="F15" s="14">
        <v>3.82857</v>
      </c>
      <c r="G15" s="14">
        <v>5.7306100000000004</v>
      </c>
      <c r="H15" s="14">
        <v>1.024343</v>
      </c>
      <c r="I15" s="14">
        <v>2.5813359999999999</v>
      </c>
      <c r="J15" s="14">
        <v>2.5388289999999998</v>
      </c>
      <c r="K15" s="14">
        <v>2.6623169999999998</v>
      </c>
      <c r="L15" s="14">
        <v>2.9687070000000002</v>
      </c>
      <c r="M15" s="14">
        <v>4.4039080000000004</v>
      </c>
      <c r="N15" s="14">
        <v>3.7559420000000001</v>
      </c>
      <c r="O15" s="14">
        <v>5.977582</v>
      </c>
      <c r="P15" s="14">
        <v>3.5554229999999998</v>
      </c>
      <c r="Q15" s="14">
        <v>3.1677109999999997</v>
      </c>
      <c r="R15" s="14">
        <v>2.6880709999999999</v>
      </c>
      <c r="S15" s="14">
        <v>2.0883440000000002</v>
      </c>
      <c r="T15" s="14">
        <v>2.1897399999999996</v>
      </c>
      <c r="U15" s="15">
        <f t="shared" si="0"/>
        <v>2.9374459473684209</v>
      </c>
      <c r="V15" s="105">
        <f t="shared" si="1"/>
        <v>7.6960340119179849E-2</v>
      </c>
      <c r="W15" s="105">
        <f t="shared" si="2"/>
        <v>3.0906704825882998</v>
      </c>
      <c r="X15" s="14"/>
      <c r="Y15" s="14"/>
      <c r="Z15" s="14"/>
      <c r="AA15" s="14"/>
      <c r="AB15" s="14"/>
      <c r="AC15" s="14"/>
      <c r="AD15" s="14"/>
      <c r="AE15" s="7"/>
      <c r="AF15" s="7"/>
      <c r="AN15" s="10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</row>
    <row r="16" spans="1:98" s="8" customFormat="1" ht="15" customHeight="1">
      <c r="A16" s="13" t="s">
        <v>198</v>
      </c>
      <c r="B16" s="14">
        <v>159.95501400000001</v>
      </c>
      <c r="C16" s="14">
        <v>174.998053</v>
      </c>
      <c r="D16" s="14">
        <v>173.70305400000001</v>
      </c>
      <c r="E16" s="14">
        <v>174.59298999999999</v>
      </c>
      <c r="F16" s="14">
        <v>180.119609</v>
      </c>
      <c r="G16" s="14">
        <v>173.27796699999999</v>
      </c>
      <c r="H16" s="14">
        <v>195.74579</v>
      </c>
      <c r="I16" s="14">
        <v>308.19627100000002</v>
      </c>
      <c r="J16" s="14">
        <v>332.69651199999998</v>
      </c>
      <c r="K16" s="14">
        <v>217.31167600000001</v>
      </c>
      <c r="L16" s="14">
        <v>255.096948</v>
      </c>
      <c r="M16" s="14">
        <v>374.630292</v>
      </c>
      <c r="N16" s="14">
        <v>378.98094600000002</v>
      </c>
      <c r="O16" s="14">
        <v>370.542438</v>
      </c>
      <c r="P16" s="14">
        <v>325.33689600000002</v>
      </c>
      <c r="Q16" s="14">
        <v>317.89318500000002</v>
      </c>
      <c r="R16" s="14">
        <v>337.02236800000003</v>
      </c>
      <c r="S16" s="14">
        <v>364.89099099999999</v>
      </c>
      <c r="T16" s="14">
        <v>457.81156699999997</v>
      </c>
      <c r="U16" s="15">
        <f t="shared" si="0"/>
        <v>277.51592457894736</v>
      </c>
      <c r="V16" s="105">
        <f>(T16/B16)^(1/19)-1</f>
        <v>5.6905743703101974E-2</v>
      </c>
      <c r="W16" s="105">
        <f>(T16-B16)/B16</f>
        <v>1.862127016537287</v>
      </c>
      <c r="X16" s="14"/>
      <c r="Y16" s="14"/>
      <c r="Z16" s="14"/>
      <c r="AA16" s="14"/>
      <c r="AB16" s="14"/>
      <c r="AC16" s="14"/>
      <c r="AD16" s="14"/>
      <c r="AE16" s="7"/>
      <c r="AF16" s="7"/>
      <c r="AN16" s="10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</row>
    <row r="17" spans="1:98" s="8" customFormat="1" ht="15" customHeight="1">
      <c r="A17" s="13" t="s">
        <v>199</v>
      </c>
      <c r="B17" s="14">
        <v>42.413148</v>
      </c>
      <c r="C17" s="14">
        <v>44.744942000000002</v>
      </c>
      <c r="D17" s="14">
        <v>34.247214999999997</v>
      </c>
      <c r="E17" s="14">
        <v>34.794469999999997</v>
      </c>
      <c r="F17" s="14">
        <v>30.763204000000002</v>
      </c>
      <c r="G17" s="14">
        <v>42.784672999999998</v>
      </c>
      <c r="H17" s="14">
        <v>27.134816000000001</v>
      </c>
      <c r="I17" s="14">
        <v>32.951355999999997</v>
      </c>
      <c r="J17" s="14">
        <v>62.532384999999998</v>
      </c>
      <c r="K17" s="14">
        <v>47.697958</v>
      </c>
      <c r="L17" s="14">
        <v>48.045077999999997</v>
      </c>
      <c r="M17" s="14">
        <v>52.791913999999998</v>
      </c>
      <c r="N17" s="14">
        <v>47.319763999999999</v>
      </c>
      <c r="O17" s="14">
        <v>49.138948999999997</v>
      </c>
      <c r="P17" s="14">
        <v>50.448434999999996</v>
      </c>
      <c r="Q17" s="14">
        <v>66.911192999999997</v>
      </c>
      <c r="R17" s="14">
        <v>65.226184000000003</v>
      </c>
      <c r="S17" s="14">
        <v>54.191211000000003</v>
      </c>
      <c r="T17" s="14">
        <v>69.394392999999994</v>
      </c>
      <c r="U17" s="15">
        <f t="shared" si="0"/>
        <v>47.554278315789475</v>
      </c>
      <c r="V17" s="105">
        <f>(T17/B17)^(1/19)-1</f>
        <v>2.6251696518390766E-2</v>
      </c>
      <c r="W17" s="105">
        <f>(T17-B17)/B17</f>
        <v>0.6361528505264451</v>
      </c>
      <c r="X17" s="14"/>
      <c r="Y17" s="14"/>
      <c r="Z17" s="14"/>
      <c r="AA17" s="14"/>
      <c r="AB17" s="14"/>
      <c r="AC17" s="14"/>
      <c r="AD17" s="14"/>
      <c r="AE17" s="7"/>
      <c r="AF17" s="7"/>
      <c r="AN17" s="10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</row>
    <row r="18" spans="1:98" s="8" customFormat="1" ht="15" customHeight="1">
      <c r="A18" s="13" t="s">
        <v>200</v>
      </c>
      <c r="B18" s="14">
        <v>0.52236099999999996</v>
      </c>
      <c r="C18" s="14">
        <v>0.65631700000000004</v>
      </c>
      <c r="D18" s="14">
        <v>0.73543199999999997</v>
      </c>
      <c r="E18" s="14">
        <v>5.0163000000000002</v>
      </c>
      <c r="F18" s="14">
        <v>0.51144100000000003</v>
      </c>
      <c r="G18" s="14">
        <v>0.54320599999999997</v>
      </c>
      <c r="H18" s="14">
        <v>0.54494799999999999</v>
      </c>
      <c r="I18" s="14">
        <v>4.3064660000000003</v>
      </c>
      <c r="J18" s="14">
        <v>22.032353000000001</v>
      </c>
      <c r="K18" s="14">
        <v>0.82081800000000005</v>
      </c>
      <c r="L18" s="14">
        <v>1.057396</v>
      </c>
      <c r="M18" s="14">
        <v>6.3734690000000001</v>
      </c>
      <c r="N18" s="14">
        <v>1.5614060000000001</v>
      </c>
      <c r="O18" s="14">
        <v>1.1880740000000001</v>
      </c>
      <c r="P18" s="14">
        <v>1.2507109999999999</v>
      </c>
      <c r="Q18" s="14">
        <v>1.232631</v>
      </c>
      <c r="R18" s="14">
        <v>1.348379</v>
      </c>
      <c r="S18" s="14">
        <v>1.5458859999999999</v>
      </c>
      <c r="T18" s="14">
        <v>1.154107</v>
      </c>
      <c r="U18" s="15">
        <f t="shared" si="0"/>
        <v>2.7579842631578955</v>
      </c>
      <c r="V18" s="105">
        <f>(T18/B18)^(1/19)-1</f>
        <v>4.260488214044611E-2</v>
      </c>
      <c r="W18" s="105">
        <f>(T18-B18)/B18</f>
        <v>1.2094049900356267</v>
      </c>
      <c r="X18" s="14"/>
      <c r="Y18" s="14"/>
      <c r="Z18" s="14"/>
      <c r="AA18" s="14"/>
      <c r="AB18" s="14"/>
      <c r="AC18" s="14"/>
      <c r="AD18" s="14"/>
      <c r="AE18" s="7"/>
      <c r="AF18" s="7"/>
      <c r="AN18" s="10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</row>
    <row r="19" spans="1:98" s="8" customFormat="1" ht="15" customHeight="1">
      <c r="A19" s="13" t="s">
        <v>201</v>
      </c>
      <c r="B19" s="14">
        <v>3.3722439999999998</v>
      </c>
      <c r="C19" s="14">
        <v>3.3343980000000002</v>
      </c>
      <c r="D19" s="14">
        <v>4.0398120000000004</v>
      </c>
      <c r="E19" s="14">
        <v>5.064362</v>
      </c>
      <c r="F19" s="14">
        <v>4.9621060000000003</v>
      </c>
      <c r="G19" s="14">
        <v>6.7148159999999999</v>
      </c>
      <c r="H19" s="14">
        <v>6.4080789999999999</v>
      </c>
      <c r="I19" s="14">
        <v>8.1597259999999991</v>
      </c>
      <c r="J19" s="14">
        <v>12.466547</v>
      </c>
      <c r="K19" s="14">
        <v>12.901560999999999</v>
      </c>
      <c r="L19" s="14">
        <v>5.3164759999999998</v>
      </c>
      <c r="M19" s="14">
        <v>5.7207540000000003</v>
      </c>
      <c r="N19" s="14">
        <v>5.104552</v>
      </c>
      <c r="O19" s="14">
        <v>5.355499</v>
      </c>
      <c r="P19" s="14">
        <v>5.847105</v>
      </c>
      <c r="Q19" s="14">
        <v>7.0885829999999999</v>
      </c>
      <c r="R19" s="14">
        <v>5.4250220000000002</v>
      </c>
      <c r="S19" s="14">
        <v>5.11843</v>
      </c>
      <c r="T19" s="14">
        <v>4.7760290000000003</v>
      </c>
      <c r="U19" s="15">
        <f t="shared" si="0"/>
        <v>6.1671632105263141</v>
      </c>
      <c r="V19" s="105">
        <f>(T19/B19)^(1/19)-1</f>
        <v>1.848621673010431E-2</v>
      </c>
      <c r="W19" s="105">
        <f>(T19-B19)/B19</f>
        <v>0.41627622437759565</v>
      </c>
      <c r="X19" s="14"/>
      <c r="Y19" s="14"/>
      <c r="Z19" s="14"/>
      <c r="AA19" s="14"/>
      <c r="AB19" s="14"/>
      <c r="AC19" s="14"/>
      <c r="AD19" s="14"/>
      <c r="AE19" s="7"/>
      <c r="AF19" s="7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</row>
    <row r="20" spans="1:98" s="8" customFormat="1" ht="18" customHeight="1">
      <c r="A20" s="16" t="s">
        <v>5</v>
      </c>
      <c r="B20" s="17">
        <f t="shared" ref="B20:T20" si="4">SUM(B12:B19)</f>
        <v>430.78189500000002</v>
      </c>
      <c r="C20" s="17">
        <f t="shared" si="4"/>
        <v>508.85686500000003</v>
      </c>
      <c r="D20" s="17">
        <f t="shared" si="4"/>
        <v>496.84694100000002</v>
      </c>
      <c r="E20" s="17">
        <f t="shared" si="4"/>
        <v>464.42242999999996</v>
      </c>
      <c r="F20" s="17">
        <f t="shared" si="4"/>
        <v>509.22438800000003</v>
      </c>
      <c r="G20" s="17">
        <f t="shared" si="4"/>
        <v>518.55801199999996</v>
      </c>
      <c r="H20" s="17">
        <f t="shared" si="4"/>
        <v>497.24719299999998</v>
      </c>
      <c r="I20" s="17">
        <f t="shared" si="4"/>
        <v>697.74772200000018</v>
      </c>
      <c r="J20" s="17">
        <f t="shared" si="4"/>
        <v>802.75727699999993</v>
      </c>
      <c r="K20" s="17">
        <f t="shared" si="4"/>
        <v>608.73813099999995</v>
      </c>
      <c r="L20" s="17">
        <f t="shared" si="4"/>
        <v>640.04162399999996</v>
      </c>
      <c r="M20" s="17">
        <f t="shared" si="4"/>
        <v>829.52501000000007</v>
      </c>
      <c r="N20" s="17">
        <f t="shared" si="4"/>
        <v>834.33010300000012</v>
      </c>
      <c r="O20" s="17">
        <f t="shared" si="4"/>
        <v>746.74046900000008</v>
      </c>
      <c r="P20" s="17">
        <f t="shared" si="4"/>
        <v>710.98835700000006</v>
      </c>
      <c r="Q20" s="17">
        <f t="shared" si="4"/>
        <v>729.36558500000001</v>
      </c>
      <c r="R20" s="17">
        <f t="shared" si="4"/>
        <v>737.44641500000012</v>
      </c>
      <c r="S20" s="17">
        <f>SUM(S12:S19)</f>
        <v>770.61263599999995</v>
      </c>
      <c r="T20" s="17">
        <f t="shared" si="4"/>
        <v>855.707089</v>
      </c>
      <c r="U20" s="18">
        <f t="shared" si="0"/>
        <v>652.10200747368413</v>
      </c>
      <c r="V20" s="107">
        <f>(T20/B20)^(1/19)-1</f>
        <v>3.6782774431229015E-2</v>
      </c>
      <c r="W20" s="107">
        <f>(T20-B20)/B20</f>
        <v>0.98640448666023894</v>
      </c>
      <c r="X20" s="14"/>
      <c r="Y20" s="14"/>
      <c r="Z20" s="14"/>
      <c r="AA20" s="14"/>
      <c r="AB20" s="14"/>
      <c r="AC20" s="14"/>
      <c r="AD20" s="14"/>
      <c r="AE20" s="7"/>
      <c r="AF20" s="7"/>
      <c r="AG20" s="11"/>
      <c r="AN20" s="10"/>
      <c r="AO20" s="11" t="s">
        <v>29</v>
      </c>
      <c r="AP20" s="11" t="s">
        <v>29</v>
      </c>
      <c r="AQ20" s="11" t="s">
        <v>29</v>
      </c>
      <c r="AR20" s="11" t="s">
        <v>29</v>
      </c>
      <c r="AS20" s="11" t="s">
        <v>29</v>
      </c>
      <c r="AT20" s="11" t="s">
        <v>29</v>
      </c>
      <c r="AU20" s="11" t="s">
        <v>29</v>
      </c>
      <c r="AV20" s="11" t="s">
        <v>29</v>
      </c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</row>
    <row r="21" spans="1:98" s="8" customFormat="1" ht="19.5" customHeight="1">
      <c r="A21" s="19" t="s">
        <v>6</v>
      </c>
      <c r="B21" s="20">
        <f t="shared" ref="B21:P21" si="5">B11-B20</f>
        <v>-412.02213700000004</v>
      </c>
      <c r="C21" s="20">
        <f t="shared" si="5"/>
        <v>-486.21506700000003</v>
      </c>
      <c r="D21" s="20">
        <f t="shared" si="5"/>
        <v>-456.557413</v>
      </c>
      <c r="E21" s="20">
        <f t="shared" si="5"/>
        <v>-439.00941999999998</v>
      </c>
      <c r="F21" s="20">
        <f t="shared" si="5"/>
        <v>-469.18352200000004</v>
      </c>
      <c r="G21" s="20">
        <f t="shared" si="5"/>
        <v>-477.37841199999997</v>
      </c>
      <c r="H21" s="20">
        <f t="shared" si="5"/>
        <v>-459.20653899999996</v>
      </c>
      <c r="I21" s="20">
        <f t="shared" si="5"/>
        <v>-651.67860800000017</v>
      </c>
      <c r="J21" s="20">
        <f t="shared" si="5"/>
        <v>-762.57508599999994</v>
      </c>
      <c r="K21" s="20">
        <f t="shared" si="5"/>
        <v>-565.6137389999999</v>
      </c>
      <c r="L21" s="20">
        <f t="shared" si="5"/>
        <v>-605.77294299999994</v>
      </c>
      <c r="M21" s="20">
        <f t="shared" si="5"/>
        <v>-787.08541900000012</v>
      </c>
      <c r="N21" s="20">
        <f t="shared" si="5"/>
        <v>-802.32532800000013</v>
      </c>
      <c r="O21" s="20">
        <f t="shared" si="5"/>
        <v>-719.03555200000005</v>
      </c>
      <c r="P21" s="20">
        <f t="shared" si="5"/>
        <v>-643.12058000000002</v>
      </c>
      <c r="Q21" s="20">
        <f>Q11-Q20</f>
        <v>-680.74946899999998</v>
      </c>
      <c r="R21" s="20">
        <f>R11-R20</f>
        <v>-673.64607500000011</v>
      </c>
      <c r="S21" s="20">
        <f>S11-S20</f>
        <v>-697.77889299999993</v>
      </c>
      <c r="T21" s="20">
        <f>T11-T20</f>
        <v>-745.981765</v>
      </c>
      <c r="U21" s="21">
        <f>U11-U20</f>
        <v>-607.1018929999999</v>
      </c>
      <c r="V21" s="108"/>
      <c r="W21" s="108"/>
      <c r="X21" s="22"/>
      <c r="Y21" s="22"/>
      <c r="Z21" s="22"/>
      <c r="AA21" s="22"/>
      <c r="AB21" s="22"/>
      <c r="AC21" s="22"/>
      <c r="AD21" s="23"/>
      <c r="AE21" s="23"/>
      <c r="AG21" s="11"/>
      <c r="AH21" s="24"/>
      <c r="AI21" s="24"/>
      <c r="AJ21" s="24"/>
      <c r="AK21" s="24"/>
      <c r="AL21" s="24"/>
      <c r="AN21" s="10"/>
      <c r="AO21" s="11" t="s">
        <v>29</v>
      </c>
      <c r="AP21" s="11" t="s">
        <v>29</v>
      </c>
      <c r="AQ21" s="11" t="s">
        <v>29</v>
      </c>
      <c r="AR21" s="11" t="s">
        <v>29</v>
      </c>
      <c r="AS21" s="11" t="s">
        <v>29</v>
      </c>
      <c r="AT21" s="11" t="s">
        <v>29</v>
      </c>
      <c r="AU21" s="11" t="s">
        <v>29</v>
      </c>
      <c r="AV21" s="11" t="s">
        <v>29</v>
      </c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</row>
    <row r="22" spans="1:98" s="8" customFormat="1" ht="19.5" customHeight="1">
      <c r="A22" s="25" t="s">
        <v>7</v>
      </c>
      <c r="B22" s="26">
        <f t="shared" ref="B22:P22" si="6">B11/B20</f>
        <v>4.3548157937324632E-2</v>
      </c>
      <c r="C22" s="26">
        <f t="shared" si="6"/>
        <v>4.4495416211000713E-2</v>
      </c>
      <c r="D22" s="26">
        <f t="shared" si="6"/>
        <v>8.1090421768340915E-2</v>
      </c>
      <c r="E22" s="26">
        <f t="shared" si="6"/>
        <v>5.4719600859932632E-2</v>
      </c>
      <c r="F22" s="26">
        <f t="shared" si="6"/>
        <v>7.8631084731157846E-2</v>
      </c>
      <c r="G22" s="26">
        <f t="shared" si="6"/>
        <v>7.9411751524533405E-2</v>
      </c>
      <c r="H22" s="26">
        <f t="shared" si="6"/>
        <v>7.6502501241872259E-2</v>
      </c>
      <c r="I22" s="26">
        <f t="shared" si="6"/>
        <v>6.6025459557143479E-2</v>
      </c>
      <c r="J22" s="26">
        <f t="shared" si="6"/>
        <v>5.0055218621207216E-2</v>
      </c>
      <c r="K22" s="26">
        <f t="shared" si="6"/>
        <v>7.084227158426519E-2</v>
      </c>
      <c r="L22" s="26">
        <f t="shared" si="6"/>
        <v>5.3541331868128629E-2</v>
      </c>
      <c r="M22" s="26">
        <f t="shared" si="6"/>
        <v>5.1161315799266853E-2</v>
      </c>
      <c r="N22" s="26">
        <f t="shared" si="6"/>
        <v>3.8359846881852226E-2</v>
      </c>
      <c r="O22" s="26">
        <f t="shared" si="6"/>
        <v>3.7101132388205948E-2</v>
      </c>
      <c r="P22" s="26">
        <f t="shared" si="6"/>
        <v>9.5455539224814617E-2</v>
      </c>
      <c r="Q22" s="26">
        <f>Q11/Q20</f>
        <v>6.6655346783328143E-2</v>
      </c>
      <c r="R22" s="26">
        <f>R11/R20</f>
        <v>8.6515221583930255E-2</v>
      </c>
      <c r="S22" s="26">
        <f>S11/S20</f>
        <v>9.4514078276806246E-2</v>
      </c>
      <c r="T22" s="26">
        <f>T11/T20</f>
        <v>0.12822766739986655</v>
      </c>
      <c r="U22" s="27">
        <f>U11/U20</f>
        <v>6.9007783993825858E-2</v>
      </c>
      <c r="V22" s="108"/>
      <c r="W22" s="108"/>
      <c r="X22" s="22"/>
      <c r="Y22" s="22"/>
      <c r="Z22" s="22"/>
      <c r="AA22" s="22"/>
      <c r="AB22" s="22"/>
      <c r="AC22" s="22"/>
      <c r="AD22" s="23"/>
      <c r="AE22" s="23"/>
      <c r="AG22" s="11"/>
      <c r="AH22" s="289"/>
      <c r="AI22" s="289"/>
      <c r="AJ22" s="289"/>
      <c r="AK22" s="289"/>
      <c r="AL22" s="289"/>
      <c r="AM22" s="289"/>
      <c r="AN22" s="10"/>
      <c r="AO22" s="11" t="s">
        <v>29</v>
      </c>
      <c r="AP22" s="11" t="s">
        <v>29</v>
      </c>
      <c r="AQ22" s="11" t="s">
        <v>29</v>
      </c>
      <c r="AR22" s="11" t="s">
        <v>29</v>
      </c>
      <c r="AS22" s="11" t="s">
        <v>29</v>
      </c>
      <c r="AT22" s="11" t="s">
        <v>29</v>
      </c>
      <c r="AU22" s="11" t="s">
        <v>29</v>
      </c>
      <c r="AV22" s="11" t="s">
        <v>29</v>
      </c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</row>
    <row r="23" spans="1:98" s="8" customFormat="1">
      <c r="A23" s="28"/>
      <c r="J23" s="29"/>
      <c r="K23" s="29"/>
      <c r="L23" s="29"/>
      <c r="M23" s="29"/>
      <c r="N23" s="29"/>
      <c r="Q23" s="30"/>
      <c r="R23" s="31"/>
      <c r="S23" s="31"/>
      <c r="T23" s="291" t="s">
        <v>142</v>
      </c>
      <c r="U23" s="291"/>
      <c r="V23" s="291"/>
      <c r="W23" s="291"/>
      <c r="X23" s="31"/>
      <c r="Y23" s="31"/>
      <c r="Z23" s="31"/>
      <c r="AA23" s="31"/>
      <c r="AB23" s="31"/>
      <c r="AC23" s="31"/>
      <c r="AD23" s="23"/>
      <c r="AE23" s="23"/>
      <c r="AH23" s="32"/>
      <c r="AI23" s="32"/>
      <c r="AJ23" s="32"/>
      <c r="AK23" s="32"/>
      <c r="AL23" s="32"/>
      <c r="AM23" s="32"/>
      <c r="AN23" s="10"/>
      <c r="AO23" s="11" t="s">
        <v>29</v>
      </c>
      <c r="AP23" s="11" t="s">
        <v>29</v>
      </c>
      <c r="AQ23" s="11" t="s">
        <v>29</v>
      </c>
      <c r="AR23" s="11" t="s">
        <v>29</v>
      </c>
      <c r="AS23" s="11" t="s">
        <v>29</v>
      </c>
      <c r="AT23" s="11" t="s">
        <v>29</v>
      </c>
      <c r="AU23" s="11" t="s">
        <v>29</v>
      </c>
      <c r="AV23" s="11" t="s">
        <v>29</v>
      </c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</row>
    <row r="24" spans="1:98" s="8" customFormat="1" ht="18" customHeight="1">
      <c r="A24" s="33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34"/>
      <c r="AE24" s="34"/>
      <c r="AH24" s="32"/>
      <c r="AI24" s="32"/>
      <c r="AJ24" s="32"/>
      <c r="AK24" s="32"/>
      <c r="AL24" s="32"/>
      <c r="AM24" s="32"/>
      <c r="AN24" s="10"/>
      <c r="AO24" s="11" t="s">
        <v>29</v>
      </c>
      <c r="AP24" s="11" t="s">
        <v>29</v>
      </c>
      <c r="AQ24" s="11" t="s">
        <v>29</v>
      </c>
      <c r="AR24" s="11" t="s">
        <v>29</v>
      </c>
      <c r="AS24" s="11" t="s">
        <v>29</v>
      </c>
      <c r="AT24" s="11" t="s">
        <v>29</v>
      </c>
      <c r="AU24" s="11" t="s">
        <v>29</v>
      </c>
      <c r="AV24" s="11" t="s">
        <v>29</v>
      </c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</row>
    <row r="25" spans="1:98" s="37" customFormat="1" ht="18" customHeight="1">
      <c r="A25" s="33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35"/>
      <c r="AE25" s="34"/>
      <c r="AF25" s="8"/>
      <c r="AG25" s="8"/>
      <c r="AH25" s="36"/>
      <c r="AI25" s="36"/>
      <c r="AJ25" s="36"/>
      <c r="AK25" s="36"/>
      <c r="AL25" s="36"/>
      <c r="AM25" s="36"/>
      <c r="AN25" s="10"/>
      <c r="AO25" s="11" t="s">
        <v>29</v>
      </c>
      <c r="AP25" s="11" t="s">
        <v>29</v>
      </c>
      <c r="AQ25" s="11" t="s">
        <v>29</v>
      </c>
      <c r="AR25" s="11" t="s">
        <v>29</v>
      </c>
      <c r="AS25" s="11" t="s">
        <v>29</v>
      </c>
      <c r="AT25" s="11" t="s">
        <v>29</v>
      </c>
      <c r="AU25" s="11" t="s">
        <v>29</v>
      </c>
      <c r="AV25" s="11" t="s">
        <v>29</v>
      </c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  <c r="BM25" s="32"/>
      <c r="BN25" s="32"/>
      <c r="BO25" s="32"/>
      <c r="BP25" s="32"/>
      <c r="BQ25" s="32"/>
      <c r="BR25" s="32"/>
      <c r="BS25" s="32"/>
      <c r="BT25" s="32"/>
      <c r="BU25" s="32"/>
      <c r="BV25" s="32"/>
      <c r="BW25" s="32"/>
      <c r="BX25" s="32"/>
      <c r="BY25" s="32"/>
      <c r="BZ25" s="32"/>
      <c r="CA25" s="32"/>
      <c r="CB25" s="32"/>
      <c r="CC25" s="32"/>
      <c r="CD25" s="32"/>
      <c r="CE25" s="32"/>
      <c r="CF25" s="32"/>
      <c r="CG25" s="32"/>
      <c r="CH25" s="32"/>
      <c r="CI25" s="32"/>
      <c r="CJ25" s="32"/>
      <c r="CK25" s="32"/>
      <c r="CL25" s="32"/>
      <c r="CM25" s="32"/>
      <c r="CN25" s="32"/>
      <c r="CO25" s="32"/>
      <c r="CP25" s="32"/>
      <c r="CQ25" s="32"/>
      <c r="CR25" s="32"/>
      <c r="CS25" s="32"/>
      <c r="CT25" s="32"/>
    </row>
    <row r="26" spans="1:98" s="40" customFormat="1" ht="18" customHeight="1">
      <c r="A26" s="38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5"/>
      <c r="AE26" s="34"/>
      <c r="AF26" s="8"/>
      <c r="AG26" s="8"/>
      <c r="AH26" s="36"/>
      <c r="AI26" s="36"/>
      <c r="AJ26" s="36"/>
      <c r="AK26" s="36"/>
      <c r="AL26" s="36"/>
      <c r="AM26" s="36"/>
      <c r="AN26" s="10"/>
      <c r="AO26" s="11" t="s">
        <v>29</v>
      </c>
      <c r="AP26" s="11" t="s">
        <v>29</v>
      </c>
      <c r="AQ26" s="11" t="s">
        <v>29</v>
      </c>
      <c r="AR26" s="11" t="s">
        <v>29</v>
      </c>
      <c r="AS26" s="11" t="s">
        <v>29</v>
      </c>
      <c r="AT26" s="11" t="s">
        <v>29</v>
      </c>
      <c r="AU26" s="11" t="s">
        <v>29</v>
      </c>
      <c r="AV26" s="11" t="s">
        <v>29</v>
      </c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K26" s="41"/>
      <c r="BL26" s="41"/>
      <c r="BM26" s="41"/>
      <c r="BN26" s="41"/>
      <c r="BO26" s="41"/>
      <c r="BP26" s="41"/>
      <c r="BQ26" s="41"/>
      <c r="BR26" s="41"/>
      <c r="BS26" s="41"/>
      <c r="BT26" s="41"/>
      <c r="BU26" s="41"/>
      <c r="BV26" s="41"/>
      <c r="BW26" s="41"/>
      <c r="BX26" s="41"/>
      <c r="BY26" s="41"/>
      <c r="BZ26" s="41"/>
      <c r="CA26" s="41"/>
      <c r="CB26" s="41"/>
      <c r="CC26" s="41"/>
      <c r="CD26" s="41"/>
      <c r="CE26" s="41"/>
      <c r="CF26" s="41"/>
      <c r="CG26" s="41"/>
      <c r="CH26" s="41"/>
      <c r="CI26" s="41"/>
      <c r="CJ26" s="41"/>
      <c r="CK26" s="41"/>
      <c r="CL26" s="41"/>
      <c r="CM26" s="41"/>
      <c r="CN26" s="41"/>
      <c r="CO26" s="41"/>
      <c r="CP26" s="41"/>
      <c r="CQ26" s="41"/>
      <c r="CR26" s="41"/>
      <c r="CS26" s="41"/>
      <c r="CT26" s="41"/>
    </row>
    <row r="27" spans="1:98" s="42" customFormat="1" ht="18" customHeight="1">
      <c r="A27" s="38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5"/>
      <c r="AE27" s="34"/>
      <c r="AF27" s="8"/>
      <c r="AG27" s="8"/>
      <c r="AH27" s="36"/>
      <c r="AI27" s="36"/>
      <c r="AJ27" s="36"/>
      <c r="AK27" s="36"/>
      <c r="AL27" s="36"/>
      <c r="AM27" s="36"/>
      <c r="AN27" s="10"/>
      <c r="AO27" s="11" t="s">
        <v>29</v>
      </c>
      <c r="AP27" s="11" t="s">
        <v>29</v>
      </c>
      <c r="AQ27" s="11" t="s">
        <v>29</v>
      </c>
      <c r="AR27" s="11" t="s">
        <v>29</v>
      </c>
      <c r="AS27" s="11" t="s">
        <v>29</v>
      </c>
      <c r="AT27" s="11" t="s">
        <v>29</v>
      </c>
      <c r="AU27" s="11" t="s">
        <v>29</v>
      </c>
      <c r="AV27" s="11" t="s">
        <v>29</v>
      </c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43"/>
      <c r="BV27" s="43"/>
      <c r="BW27" s="43"/>
      <c r="BX27" s="43"/>
      <c r="BY27" s="43"/>
      <c r="BZ27" s="43"/>
      <c r="CA27" s="43"/>
      <c r="CB27" s="43"/>
      <c r="CC27" s="43"/>
      <c r="CD27" s="43"/>
      <c r="CE27" s="43"/>
      <c r="CF27" s="43"/>
      <c r="CG27" s="43"/>
      <c r="CH27" s="43"/>
      <c r="CI27" s="43"/>
      <c r="CJ27" s="43"/>
      <c r="CK27" s="43"/>
      <c r="CL27" s="43"/>
      <c r="CM27" s="43"/>
      <c r="CN27" s="43"/>
      <c r="CO27" s="43"/>
      <c r="CP27" s="43"/>
      <c r="CQ27" s="43"/>
      <c r="CR27" s="43"/>
      <c r="CS27" s="43"/>
      <c r="CT27" s="43"/>
    </row>
    <row r="28" spans="1:98" s="42" customFormat="1" ht="18" customHeight="1">
      <c r="A28" s="38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44"/>
      <c r="AE28" s="23"/>
      <c r="AF28" s="8"/>
      <c r="AG28" s="8"/>
      <c r="AH28" s="36"/>
      <c r="AI28" s="36"/>
      <c r="AJ28" s="36"/>
      <c r="AK28" s="36"/>
      <c r="AL28" s="36"/>
      <c r="AM28" s="36"/>
      <c r="AN28" s="10"/>
      <c r="AO28" s="11" t="s">
        <v>29</v>
      </c>
      <c r="AP28" s="11" t="s">
        <v>29</v>
      </c>
      <c r="AQ28" s="11" t="s">
        <v>29</v>
      </c>
      <c r="AR28" s="11" t="s">
        <v>29</v>
      </c>
      <c r="AS28" s="11" t="s">
        <v>29</v>
      </c>
      <c r="AT28" s="11" t="s">
        <v>29</v>
      </c>
      <c r="AU28" s="11" t="s">
        <v>29</v>
      </c>
      <c r="AV28" s="11" t="s">
        <v>29</v>
      </c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43"/>
      <c r="BV28" s="43"/>
      <c r="BW28" s="43"/>
      <c r="BX28" s="43"/>
      <c r="BY28" s="43"/>
      <c r="BZ28" s="43"/>
      <c r="CA28" s="43"/>
      <c r="CB28" s="43"/>
      <c r="CC28" s="43"/>
      <c r="CD28" s="43"/>
      <c r="CE28" s="43"/>
      <c r="CF28" s="43"/>
      <c r="CG28" s="43"/>
      <c r="CH28" s="43"/>
      <c r="CI28" s="43"/>
      <c r="CJ28" s="43"/>
      <c r="CK28" s="43"/>
      <c r="CL28" s="43"/>
      <c r="CM28" s="43"/>
      <c r="CN28" s="43"/>
      <c r="CO28" s="43"/>
      <c r="CP28" s="43"/>
      <c r="CQ28" s="43"/>
      <c r="CR28" s="43"/>
      <c r="CS28" s="43"/>
      <c r="CT28" s="43"/>
    </row>
    <row r="29" spans="1:98" s="8" customFormat="1" ht="18" customHeight="1">
      <c r="A29" s="38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44"/>
      <c r="AE29" s="23"/>
      <c r="AH29" s="36"/>
      <c r="AI29" s="36"/>
      <c r="AJ29" s="36"/>
      <c r="AK29" s="36"/>
      <c r="AL29" s="36"/>
      <c r="AM29" s="36"/>
      <c r="AN29" s="10"/>
      <c r="AO29" s="11" t="s">
        <v>29</v>
      </c>
      <c r="AP29" s="11" t="s">
        <v>29</v>
      </c>
      <c r="AQ29" s="11" t="s">
        <v>29</v>
      </c>
      <c r="AR29" s="11" t="s">
        <v>29</v>
      </c>
      <c r="AS29" s="11" t="s">
        <v>29</v>
      </c>
      <c r="AT29" s="11" t="s">
        <v>29</v>
      </c>
      <c r="AU29" s="11" t="s">
        <v>29</v>
      </c>
      <c r="AV29" s="11" t="s">
        <v>29</v>
      </c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</row>
    <row r="30" spans="1:98" s="8" customFormat="1" ht="18" customHeight="1">
      <c r="A30" s="38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44"/>
      <c r="AE30" s="23"/>
      <c r="AH30" s="36"/>
      <c r="AI30" s="36"/>
      <c r="AJ30" s="36"/>
      <c r="AK30" s="36"/>
      <c r="AL30" s="36"/>
      <c r="AM30" s="36"/>
      <c r="AN30" s="11"/>
      <c r="AO30" s="11" t="s">
        <v>29</v>
      </c>
      <c r="AP30" s="11" t="s">
        <v>29</v>
      </c>
      <c r="AQ30" s="11" t="s">
        <v>29</v>
      </c>
      <c r="AR30" s="11" t="s">
        <v>29</v>
      </c>
      <c r="AS30" s="11" t="s">
        <v>29</v>
      </c>
      <c r="AT30" s="11" t="s">
        <v>29</v>
      </c>
      <c r="AU30" s="11" t="s">
        <v>29</v>
      </c>
      <c r="AV30" s="11" t="s">
        <v>29</v>
      </c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</row>
    <row r="31" spans="1:98" s="8" customFormat="1" ht="18" customHeight="1">
      <c r="A31" s="38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44"/>
      <c r="AE31" s="23"/>
      <c r="AH31" s="36"/>
      <c r="AI31" s="36"/>
      <c r="AJ31" s="36"/>
      <c r="AK31" s="23"/>
      <c r="AL31" s="36"/>
      <c r="AM31" s="36"/>
      <c r="AN31" s="40"/>
      <c r="AO31" s="40" t="s">
        <v>29</v>
      </c>
      <c r="AP31" s="40" t="s">
        <v>29</v>
      </c>
      <c r="AQ31" s="40" t="s">
        <v>29</v>
      </c>
      <c r="AR31" s="40" t="s">
        <v>29</v>
      </c>
      <c r="AS31" s="40" t="s">
        <v>29</v>
      </c>
      <c r="AT31" s="40" t="s">
        <v>29</v>
      </c>
      <c r="AU31" s="41" t="s">
        <v>29</v>
      </c>
      <c r="AV31" s="41" t="s">
        <v>29</v>
      </c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</row>
    <row r="32" spans="1:98" s="8" customFormat="1" ht="18" customHeight="1">
      <c r="A32" s="38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44"/>
      <c r="AE32" s="23"/>
      <c r="AH32" s="36"/>
      <c r="AI32" s="36"/>
      <c r="AJ32" s="36"/>
      <c r="AK32" s="23"/>
      <c r="AL32" s="36"/>
      <c r="AM32" s="36"/>
      <c r="AN32" s="42"/>
      <c r="AO32" s="42" t="s">
        <v>29</v>
      </c>
      <c r="AP32" s="42" t="s">
        <v>29</v>
      </c>
      <c r="AQ32" s="42" t="s">
        <v>29</v>
      </c>
      <c r="AR32" s="42" t="s">
        <v>29</v>
      </c>
      <c r="AS32" s="42" t="s">
        <v>29</v>
      </c>
      <c r="AT32" s="42" t="s">
        <v>29</v>
      </c>
      <c r="AU32" s="2" t="s">
        <v>29</v>
      </c>
      <c r="AV32" s="2" t="s">
        <v>29</v>
      </c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</row>
    <row r="33" spans="1:98" s="8" customFormat="1" ht="18" customHeight="1">
      <c r="A33" s="38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44"/>
      <c r="AE33" s="23"/>
      <c r="AH33" s="36"/>
      <c r="AI33" s="36"/>
      <c r="AJ33" s="36"/>
      <c r="AK33" s="23"/>
      <c r="AL33" s="36"/>
      <c r="AM33" s="36"/>
      <c r="AO33" s="8" t="s">
        <v>29</v>
      </c>
      <c r="AP33" s="8" t="s">
        <v>29</v>
      </c>
      <c r="AQ33" s="8" t="s">
        <v>29</v>
      </c>
      <c r="AR33" s="8" t="s">
        <v>29</v>
      </c>
      <c r="AS33" s="8" t="s">
        <v>29</v>
      </c>
      <c r="AT33" s="8" t="s">
        <v>29</v>
      </c>
      <c r="AU33" s="11" t="s">
        <v>29</v>
      </c>
      <c r="AV33" s="11" t="s">
        <v>29</v>
      </c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</row>
    <row r="34" spans="1:98" s="8" customFormat="1" ht="12" customHeight="1">
      <c r="A34" s="45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4"/>
      <c r="AE34" s="23"/>
      <c r="AG34" s="11"/>
      <c r="AH34" s="36"/>
      <c r="AI34" s="36"/>
      <c r="AJ34" s="36"/>
      <c r="AK34" s="23"/>
      <c r="AL34" s="36"/>
      <c r="AM34" s="36"/>
      <c r="AO34" s="8" t="s">
        <v>29</v>
      </c>
      <c r="AP34" s="11" t="s">
        <v>29</v>
      </c>
      <c r="AQ34" s="11" t="s">
        <v>29</v>
      </c>
      <c r="AR34" s="11" t="s">
        <v>29</v>
      </c>
      <c r="AS34" s="11" t="s">
        <v>29</v>
      </c>
      <c r="AT34" s="11" t="s">
        <v>29</v>
      </c>
      <c r="AU34" s="11" t="s">
        <v>29</v>
      </c>
      <c r="AV34" s="11" t="s">
        <v>29</v>
      </c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</row>
    <row r="35" spans="1:98">
      <c r="A35" s="46" t="s">
        <v>145</v>
      </c>
      <c r="AN35" s="8"/>
      <c r="AO35" s="8" t="s">
        <v>29</v>
      </c>
      <c r="AP35" s="11" t="s">
        <v>29</v>
      </c>
      <c r="AQ35" s="11" t="s">
        <v>29</v>
      </c>
      <c r="AR35" s="11" t="s">
        <v>29</v>
      </c>
      <c r="AS35" s="11" t="s">
        <v>29</v>
      </c>
      <c r="AT35" s="11" t="s">
        <v>29</v>
      </c>
      <c r="AU35" s="11" t="s">
        <v>29</v>
      </c>
      <c r="AV35" s="11" t="s">
        <v>29</v>
      </c>
    </row>
    <row r="36" spans="1:98">
      <c r="AO36" s="2" t="s">
        <v>29</v>
      </c>
      <c r="AP36" s="2" t="s">
        <v>29</v>
      </c>
      <c r="AQ36" s="2" t="s">
        <v>29</v>
      </c>
      <c r="AR36" s="2" t="s">
        <v>29</v>
      </c>
      <c r="AS36" s="2" t="s">
        <v>29</v>
      </c>
      <c r="AT36" s="2" t="s">
        <v>29</v>
      </c>
      <c r="AU36" s="2" t="s">
        <v>29</v>
      </c>
      <c r="AV36" s="2" t="s">
        <v>29</v>
      </c>
    </row>
    <row r="57" spans="1:29">
      <c r="A57" s="46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9"/>
      <c r="P57" s="49"/>
      <c r="Q57" s="49"/>
      <c r="R57" s="49"/>
      <c r="S57" s="49"/>
      <c r="T57" s="39"/>
      <c r="U57" s="290">
        <v>42864.635367939816</v>
      </c>
      <c r="V57" s="290"/>
      <c r="W57" s="290"/>
      <c r="X57" s="290"/>
      <c r="Y57" s="290"/>
      <c r="Z57" s="290"/>
      <c r="AA57" s="290"/>
      <c r="AB57" s="290"/>
      <c r="AC57" s="290"/>
    </row>
    <row r="58" spans="1:29">
      <c r="A58" s="38"/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</row>
    <row r="59" spans="1:29">
      <c r="A59" s="3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U59" s="51"/>
      <c r="V59" s="51"/>
      <c r="W59" s="51"/>
      <c r="X59" s="51"/>
      <c r="Y59" s="51"/>
      <c r="Z59" s="51"/>
      <c r="AA59" s="51"/>
      <c r="AB59" s="3"/>
      <c r="AC59" s="3"/>
    </row>
    <row r="60" spans="1:29">
      <c r="A60" s="52"/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4"/>
      <c r="U60" s="54"/>
      <c r="V60" s="54"/>
      <c r="W60" s="54"/>
      <c r="X60" s="54"/>
      <c r="Y60" s="54"/>
      <c r="Z60" s="54"/>
      <c r="AA60" s="54"/>
      <c r="AB60" s="54"/>
      <c r="AC60" s="54"/>
    </row>
  </sheetData>
  <mergeCells count="4">
    <mergeCell ref="A1:T1"/>
    <mergeCell ref="AH22:AM22"/>
    <mergeCell ref="U57:AC57"/>
    <mergeCell ref="T23:W23"/>
  </mergeCells>
  <conditionalFormatting sqref="B21:R21">
    <cfRule type="cellIs" dxfId="81" priority="31" operator="lessThan">
      <formula>0</formula>
    </cfRule>
    <cfRule type="cellIs" dxfId="80" priority="32" operator="greaterThan">
      <formula>0</formula>
    </cfRule>
    <cfRule type="cellIs" priority="33" operator="equal">
      <formula>0</formula>
    </cfRule>
  </conditionalFormatting>
  <conditionalFormatting sqref="S21">
    <cfRule type="cellIs" dxfId="79" priority="25" operator="lessThan">
      <formula>0</formula>
    </cfRule>
    <cfRule type="cellIs" dxfId="78" priority="26" operator="greaterThan">
      <formula>0</formula>
    </cfRule>
    <cfRule type="cellIs" priority="27" operator="equal">
      <formula>0</formula>
    </cfRule>
  </conditionalFormatting>
  <conditionalFormatting sqref="W3:W10">
    <cfRule type="cellIs" dxfId="77" priority="22" operator="lessThan">
      <formula>0</formula>
    </cfRule>
    <cfRule type="cellIs" dxfId="76" priority="23" operator="greaterThan">
      <formula>0</formula>
    </cfRule>
    <cfRule type="cellIs" priority="24" operator="equal">
      <formula>0</formula>
    </cfRule>
  </conditionalFormatting>
  <conditionalFormatting sqref="V3:V10">
    <cfRule type="cellIs" dxfId="75" priority="19" operator="lessThan">
      <formula>0</formula>
    </cfRule>
    <cfRule type="cellIs" dxfId="74" priority="20" operator="greaterThan">
      <formula>0</formula>
    </cfRule>
    <cfRule type="cellIs" priority="21" operator="equal">
      <formula>0</formula>
    </cfRule>
  </conditionalFormatting>
  <conditionalFormatting sqref="W11:W19">
    <cfRule type="cellIs" dxfId="73" priority="16" operator="lessThan">
      <formula>0</formula>
    </cfRule>
    <cfRule type="cellIs" dxfId="72" priority="17" operator="greaterThan">
      <formula>0</formula>
    </cfRule>
    <cfRule type="cellIs" priority="18" operator="equal">
      <formula>0</formula>
    </cfRule>
  </conditionalFormatting>
  <conditionalFormatting sqref="V11:V19">
    <cfRule type="cellIs" dxfId="71" priority="13" operator="lessThan">
      <formula>0</formula>
    </cfRule>
    <cfRule type="cellIs" dxfId="70" priority="14" operator="greaterThan">
      <formula>0</formula>
    </cfRule>
    <cfRule type="cellIs" priority="15" operator="equal">
      <formula>0</formula>
    </cfRule>
  </conditionalFormatting>
  <conditionalFormatting sqref="T21">
    <cfRule type="cellIs" dxfId="69" priority="10" operator="lessThan">
      <formula>0</formula>
    </cfRule>
    <cfRule type="cellIs" dxfId="68" priority="11" operator="greaterThan">
      <formula>0</formula>
    </cfRule>
    <cfRule type="cellIs" priority="12" operator="equal">
      <formula>0</formula>
    </cfRule>
  </conditionalFormatting>
  <conditionalFormatting sqref="U21">
    <cfRule type="cellIs" dxfId="67" priority="7" operator="lessThan">
      <formula>0</formula>
    </cfRule>
    <cfRule type="cellIs" dxfId="66" priority="8" operator="greaterThan">
      <formula>0</formula>
    </cfRule>
    <cfRule type="cellIs" priority="9" operator="equal">
      <formula>0</formula>
    </cfRule>
  </conditionalFormatting>
  <conditionalFormatting sqref="W20">
    <cfRule type="cellIs" dxfId="65" priority="4" operator="lessThan">
      <formula>0</formula>
    </cfRule>
    <cfRule type="cellIs" dxfId="64" priority="5" operator="greaterThan">
      <formula>0</formula>
    </cfRule>
    <cfRule type="cellIs" priority="6" operator="equal">
      <formula>0</formula>
    </cfRule>
  </conditionalFormatting>
  <conditionalFormatting sqref="V20">
    <cfRule type="cellIs" dxfId="63" priority="1" operator="lessThan">
      <formula>0</formula>
    </cfRule>
    <cfRule type="cellIs" dxfId="62" priority="2" operator="greaterThan">
      <formula>0</formula>
    </cfRule>
    <cfRule type="cellIs" priority="3" operator="equal">
      <formula>0</formula>
    </cfRule>
  </conditionalFormatting>
  <printOptions horizontalCentered="1" verticalCentered="1"/>
  <pageMargins left="0.19685039370078741" right="0.15748031496062992" top="0.19685039370078741" bottom="0.27559055118110237" header="0.15748031496062992" footer="0.15748031496062992"/>
  <pageSetup paperSize="9" scale="51" fitToHeight="3" orientation="landscape" r:id="rId1"/>
  <headerFooter alignWithMargins="0">
    <oddFooter>&amp;C&amp;9Pág. &amp;P de &amp;N</oddFooter>
  </headerFooter>
  <colBreaks count="1" manualBreakCount="1">
    <brk id="20" max="49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56"/>
  <sheetViews>
    <sheetView showGridLines="0" zoomScaleNormal="100" workbookViewId="0">
      <pane xSplit="1" ySplit="1" topLeftCell="B2" activePane="bottomRight" state="frozen"/>
      <selection sqref="A1:U1"/>
      <selection pane="topRight" sqref="A1:U1"/>
      <selection pane="bottomLeft" sqref="A1:U1"/>
      <selection pane="bottomRight" sqref="A1:T1"/>
    </sheetView>
  </sheetViews>
  <sheetFormatPr defaultRowHeight="12.75"/>
  <cols>
    <col min="1" max="1" width="50" style="55" customWidth="1"/>
    <col min="2" max="20" width="10.5703125" style="47" customWidth="1"/>
    <col min="21" max="23" width="11.140625" style="47" customWidth="1"/>
    <col min="24" max="24" width="8.28515625" style="47" customWidth="1"/>
    <col min="25" max="29" width="7.28515625" style="47" customWidth="1"/>
    <col min="30" max="31" width="8.28515625" style="2" bestFit="1" customWidth="1"/>
    <col min="32" max="32" width="10" style="2" bestFit="1" customWidth="1"/>
    <col min="33" max="33" width="7.140625" style="2" customWidth="1"/>
    <col min="34" max="34" width="8.85546875" style="2" customWidth="1"/>
    <col min="35" max="39" width="9.140625" style="2" bestFit="1" customWidth="1"/>
    <col min="40" max="40" width="11.7109375" style="2" customWidth="1"/>
    <col min="41" max="98" width="9.140625" style="2"/>
    <col min="99" max="16384" width="9.140625" style="3"/>
  </cols>
  <sheetData>
    <row r="1" spans="1:98" ht="31.5" customHeight="1">
      <c r="A1" s="288" t="s">
        <v>184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8"/>
      <c r="R1" s="288"/>
      <c r="S1" s="288"/>
      <c r="T1" s="288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98" s="8" customFormat="1" ht="31.5" customHeight="1">
      <c r="A2" s="4" t="s">
        <v>182</v>
      </c>
      <c r="B2" s="5">
        <v>2000</v>
      </c>
      <c r="C2" s="5">
        <v>2001</v>
      </c>
      <c r="D2" s="5">
        <v>2002</v>
      </c>
      <c r="E2" s="5">
        <v>2003</v>
      </c>
      <c r="F2" s="5">
        <v>2004</v>
      </c>
      <c r="G2" s="5">
        <v>2005</v>
      </c>
      <c r="H2" s="5">
        <v>2006</v>
      </c>
      <c r="I2" s="5">
        <v>2007</v>
      </c>
      <c r="J2" s="5">
        <v>2008</v>
      </c>
      <c r="K2" s="5">
        <v>2009</v>
      </c>
      <c r="L2" s="5">
        <v>2010</v>
      </c>
      <c r="M2" s="5">
        <v>2011</v>
      </c>
      <c r="N2" s="5">
        <v>2012</v>
      </c>
      <c r="O2" s="5">
        <v>2013</v>
      </c>
      <c r="P2" s="5">
        <v>2014</v>
      </c>
      <c r="Q2" s="5">
        <v>2015</v>
      </c>
      <c r="R2" s="5">
        <v>2016</v>
      </c>
      <c r="S2" s="5">
        <v>2017</v>
      </c>
      <c r="T2" s="5">
        <v>2018</v>
      </c>
      <c r="U2" s="6" t="s">
        <v>3</v>
      </c>
      <c r="V2" s="104" t="s">
        <v>146</v>
      </c>
      <c r="W2" s="104" t="s">
        <v>147</v>
      </c>
      <c r="X2" s="7"/>
      <c r="Y2" s="7"/>
      <c r="Z2" s="7"/>
      <c r="AA2" s="7"/>
      <c r="AB2" s="7"/>
      <c r="AC2" s="7"/>
      <c r="AD2" s="7"/>
      <c r="AE2" s="7"/>
      <c r="AF2" s="7"/>
      <c r="AH2" s="9"/>
      <c r="AI2" s="9"/>
      <c r="AJ2" s="9"/>
      <c r="AK2" s="9"/>
      <c r="AL2" s="9"/>
      <c r="AM2" s="9"/>
      <c r="AN2" s="10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</row>
    <row r="3" spans="1:98" s="8" customFormat="1" ht="15" customHeight="1">
      <c r="A3" s="13" t="s">
        <v>203</v>
      </c>
      <c r="B3" s="14">
        <v>410.88059399999997</v>
      </c>
      <c r="C3" s="14">
        <v>422.98734999999999</v>
      </c>
      <c r="D3" s="14">
        <v>440.675141</v>
      </c>
      <c r="E3" s="14">
        <v>462.90039300000001</v>
      </c>
      <c r="F3" s="14">
        <v>512.98987199999999</v>
      </c>
      <c r="G3" s="14">
        <v>521.40972499999998</v>
      </c>
      <c r="H3" s="14">
        <v>653.80906800000002</v>
      </c>
      <c r="I3" s="14">
        <v>745.65096100000005</v>
      </c>
      <c r="J3" s="14">
        <v>701.97823700000004</v>
      </c>
      <c r="K3" s="14">
        <v>483.52735100000001</v>
      </c>
      <c r="L3" s="14">
        <v>536.73790899999995</v>
      </c>
      <c r="M3" s="14">
        <v>613.89397399999996</v>
      </c>
      <c r="N3" s="14">
        <v>620.12932599999999</v>
      </c>
      <c r="O3" s="14">
        <v>684.01327600000002</v>
      </c>
      <c r="P3" s="14">
        <v>710.99154699999997</v>
      </c>
      <c r="Q3" s="14">
        <v>668.53928700000006</v>
      </c>
      <c r="R3" s="14">
        <v>622.40830400000004</v>
      </c>
      <c r="S3" s="14">
        <v>614.05186700000002</v>
      </c>
      <c r="T3" s="14">
        <v>652.30970300000001</v>
      </c>
      <c r="U3" s="15">
        <f t="shared" ref="U3:U9" si="0">AVERAGE(B3:T3)</f>
        <v>583.15178342105264</v>
      </c>
      <c r="V3" s="105">
        <f>(T3/B3)^(1/19)-1</f>
        <v>2.4625520896872866E-2</v>
      </c>
      <c r="W3" s="105">
        <f>(T3-B3)/B3</f>
        <v>0.58758946644240895</v>
      </c>
      <c r="X3" s="14"/>
      <c r="Y3" s="14"/>
      <c r="Z3" s="14"/>
      <c r="AA3" s="14"/>
      <c r="AB3" s="14"/>
      <c r="AC3" s="14"/>
      <c r="AD3" s="14"/>
      <c r="AE3" s="7"/>
      <c r="AF3" s="7"/>
      <c r="AN3" s="2"/>
      <c r="AO3" s="2"/>
      <c r="AP3" s="2"/>
      <c r="AQ3" s="2"/>
      <c r="AR3" s="2"/>
      <c r="AS3" s="2"/>
      <c r="AT3" s="2"/>
      <c r="AU3" s="2"/>
      <c r="AV3" s="2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</row>
    <row r="4" spans="1:98" s="8" customFormat="1" ht="15" customHeight="1">
      <c r="A4" s="13" t="s">
        <v>204</v>
      </c>
      <c r="B4" s="14">
        <v>927.50748199999998</v>
      </c>
      <c r="C4" s="14">
        <v>908.08456200000001</v>
      </c>
      <c r="D4" s="14">
        <v>921.17955200000006</v>
      </c>
      <c r="E4" s="14">
        <v>916.81379300000003</v>
      </c>
      <c r="F4" s="14">
        <v>891.90177999999992</v>
      </c>
      <c r="G4" s="14">
        <v>815.75666200000001</v>
      </c>
      <c r="H4" s="14">
        <v>837.33006999999998</v>
      </c>
      <c r="I4" s="14">
        <v>844.06389600000011</v>
      </c>
      <c r="J4" s="14">
        <v>802.51717299999996</v>
      </c>
      <c r="K4" s="14">
        <v>667.69036400000005</v>
      </c>
      <c r="L4" s="14">
        <v>739.38145699999995</v>
      </c>
      <c r="M4" s="14">
        <v>817.03511000000003</v>
      </c>
      <c r="N4" s="14">
        <v>835.81622800000002</v>
      </c>
      <c r="O4" s="14">
        <v>833.69477800000004</v>
      </c>
      <c r="P4" s="14">
        <v>841.78469299999995</v>
      </c>
      <c r="Q4" s="14">
        <v>901.52527800000007</v>
      </c>
      <c r="R4" s="14">
        <v>934.83584400000007</v>
      </c>
      <c r="S4" s="14">
        <v>988.03567899999996</v>
      </c>
      <c r="T4" s="14">
        <v>1063.7771889999999</v>
      </c>
      <c r="U4" s="15">
        <f t="shared" si="0"/>
        <v>867.82797842105242</v>
      </c>
      <c r="V4" s="105">
        <f>(T4/B4)^(1/19)-1</f>
        <v>7.2408457902157775E-3</v>
      </c>
      <c r="W4" s="105">
        <f>(T4-B4)/B4</f>
        <v>0.14692033179738806</v>
      </c>
      <c r="X4" s="14"/>
      <c r="Y4" s="14"/>
      <c r="Z4" s="14"/>
      <c r="AA4" s="14"/>
      <c r="AB4" s="14"/>
      <c r="AC4" s="14"/>
      <c r="AD4" s="14"/>
      <c r="AE4" s="7"/>
      <c r="AF4" s="7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</row>
    <row r="5" spans="1:98" s="8" customFormat="1" ht="15" customHeight="1">
      <c r="A5" s="13" t="s">
        <v>205</v>
      </c>
      <c r="B5" s="14">
        <v>1.2318070000000001</v>
      </c>
      <c r="C5" s="14">
        <v>2.0284629999999999</v>
      </c>
      <c r="D5" s="14">
        <v>0.72873100000000002</v>
      </c>
      <c r="E5" s="14">
        <v>0.851325</v>
      </c>
      <c r="F5" s="14">
        <v>0.90981199999999995</v>
      </c>
      <c r="G5" s="14">
        <v>0.70264400000000005</v>
      </c>
      <c r="H5" s="14">
        <v>1.0463249999999999</v>
      </c>
      <c r="I5" s="14">
        <v>1.4387300000000001</v>
      </c>
      <c r="J5" s="14">
        <v>1.7396640000000001</v>
      </c>
      <c r="K5" s="14">
        <v>1.239395</v>
      </c>
      <c r="L5" s="14">
        <v>1.066368</v>
      </c>
      <c r="M5" s="14">
        <v>1.5818829999999999</v>
      </c>
      <c r="N5" s="14">
        <v>0.89678800000000003</v>
      </c>
      <c r="O5" s="14">
        <v>2.448947</v>
      </c>
      <c r="P5" s="14">
        <v>1.193309</v>
      </c>
      <c r="Q5" s="14">
        <v>0.74146900000000004</v>
      </c>
      <c r="R5" s="14">
        <v>0.929894</v>
      </c>
      <c r="S5" s="14">
        <v>0.56260599999999994</v>
      </c>
      <c r="T5" s="14">
        <v>0.55151800000000006</v>
      </c>
      <c r="U5" s="15">
        <f t="shared" si="0"/>
        <v>1.1520883157894737</v>
      </c>
      <c r="V5" s="105">
        <f>(T5/B5)^(1/19)-1</f>
        <v>-4.1410925287695077E-2</v>
      </c>
      <c r="W5" s="105">
        <f>(T5-B5)/B5</f>
        <v>-0.55226914605940702</v>
      </c>
      <c r="X5" s="14"/>
      <c r="Y5" s="14"/>
      <c r="Z5" s="14"/>
      <c r="AA5" s="14"/>
      <c r="AB5" s="14"/>
      <c r="AC5" s="14"/>
      <c r="AD5" s="14"/>
      <c r="AE5" s="7"/>
      <c r="AF5" s="7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</row>
    <row r="6" spans="1:98" s="8" customFormat="1" ht="15" customHeight="1">
      <c r="A6" s="13" t="s">
        <v>206</v>
      </c>
      <c r="B6" s="14">
        <v>603.256665</v>
      </c>
      <c r="C6" s="14">
        <v>476.099783</v>
      </c>
      <c r="D6" s="14">
        <v>429.58619299999998</v>
      </c>
      <c r="E6" s="14">
        <v>401.11949399999997</v>
      </c>
      <c r="F6" s="14">
        <v>394.74756500000001</v>
      </c>
      <c r="G6" s="14">
        <v>421.25855799999999</v>
      </c>
      <c r="H6" s="14">
        <v>480.68384099999997</v>
      </c>
      <c r="I6" s="14">
        <v>506.188761</v>
      </c>
      <c r="J6" s="14">
        <v>478.34454399999998</v>
      </c>
      <c r="K6" s="14">
        <v>424.81723199999999</v>
      </c>
      <c r="L6" s="14">
        <v>564.03490099999999</v>
      </c>
      <c r="M6" s="14">
        <v>534.14200200000005</v>
      </c>
      <c r="N6" s="14">
        <v>526.51354000000003</v>
      </c>
      <c r="O6" s="14">
        <v>534.27397199999996</v>
      </c>
      <c r="P6" s="14">
        <v>506.34794300000004</v>
      </c>
      <c r="Q6" s="14">
        <v>633.12140699999998</v>
      </c>
      <c r="R6" s="14">
        <v>629.74970299999995</v>
      </c>
      <c r="S6" s="14">
        <v>647.85988300000008</v>
      </c>
      <c r="T6" s="14">
        <v>673.28909400000009</v>
      </c>
      <c r="U6" s="15">
        <f t="shared" si="0"/>
        <v>519.23342531578942</v>
      </c>
      <c r="V6" s="105">
        <f>(T6/B6)^(1/19)-1</f>
        <v>5.7973740342236457E-3</v>
      </c>
      <c r="W6" s="105">
        <f>(T6-B6)/B6</f>
        <v>0.11609060133633185</v>
      </c>
      <c r="X6" s="14"/>
      <c r="Y6" s="14"/>
      <c r="Z6" s="14"/>
      <c r="AA6" s="14"/>
      <c r="AB6" s="14"/>
      <c r="AC6" s="14"/>
      <c r="AD6" s="14"/>
      <c r="AE6" s="7"/>
      <c r="AF6" s="7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</row>
    <row r="7" spans="1:98" s="8" customFormat="1" ht="15" customHeight="1">
      <c r="A7" s="13" t="s">
        <v>207</v>
      </c>
      <c r="B7" s="14">
        <v>776.48786900000005</v>
      </c>
      <c r="C7" s="14">
        <v>804.54102399999999</v>
      </c>
      <c r="D7" s="14">
        <v>859.14774999999997</v>
      </c>
      <c r="E7" s="14">
        <v>950.52106800000001</v>
      </c>
      <c r="F7" s="14">
        <v>929.07033000000001</v>
      </c>
      <c r="G7" s="14">
        <v>941.43898000000002</v>
      </c>
      <c r="H7" s="14">
        <v>1050.499176</v>
      </c>
      <c r="I7" s="14">
        <v>1119.5743050000001</v>
      </c>
      <c r="J7" s="14">
        <v>1158.688985</v>
      </c>
      <c r="K7" s="14">
        <v>1118.465944</v>
      </c>
      <c r="L7" s="14">
        <v>1474.1564699999999</v>
      </c>
      <c r="M7" s="14">
        <v>1572.2115200000001</v>
      </c>
      <c r="N7" s="14">
        <v>1601.243062</v>
      </c>
      <c r="O7" s="14">
        <v>1696.9774849999999</v>
      </c>
      <c r="P7" s="14">
        <v>1707.8326420000001</v>
      </c>
      <c r="Q7" s="14">
        <v>1762.072461</v>
      </c>
      <c r="R7" s="14">
        <v>1776.7279140000001</v>
      </c>
      <c r="S7" s="14">
        <v>1842.1466820000001</v>
      </c>
      <c r="T7" s="14">
        <v>1955.36268</v>
      </c>
      <c r="U7" s="15">
        <f t="shared" si="0"/>
        <v>1320.9034919473681</v>
      </c>
      <c r="V7" s="105">
        <f>(T7/B7)^(1/19)-1</f>
        <v>4.9808631744931775E-2</v>
      </c>
      <c r="W7" s="105">
        <f>(T7-B7)/B7</f>
        <v>1.5182140739921848</v>
      </c>
      <c r="X7" s="14"/>
      <c r="Y7" s="14"/>
      <c r="Z7" s="14"/>
      <c r="AA7" s="14"/>
      <c r="AB7" s="14"/>
      <c r="AC7" s="14"/>
      <c r="AD7" s="14"/>
      <c r="AE7" s="7"/>
      <c r="AF7" s="7"/>
      <c r="AN7" s="42"/>
      <c r="AO7" s="42"/>
      <c r="AP7" s="42"/>
      <c r="AQ7" s="42"/>
      <c r="AR7" s="42"/>
      <c r="AS7" s="42"/>
      <c r="AT7" s="42"/>
      <c r="AU7" s="2"/>
      <c r="AV7" s="2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</row>
    <row r="8" spans="1:98" s="8" customFormat="1" ht="15" customHeight="1">
      <c r="A8" s="13" t="s">
        <v>202</v>
      </c>
      <c r="B8" s="165" t="s">
        <v>183</v>
      </c>
      <c r="C8" s="165" t="s">
        <v>183</v>
      </c>
      <c r="D8" s="165" t="s">
        <v>183</v>
      </c>
      <c r="E8" s="165" t="s">
        <v>183</v>
      </c>
      <c r="F8" s="165" t="s">
        <v>183</v>
      </c>
      <c r="G8" s="165" t="s">
        <v>183</v>
      </c>
      <c r="H8" s="165" t="s">
        <v>183</v>
      </c>
      <c r="I8" s="165" t="s">
        <v>183</v>
      </c>
      <c r="J8" s="165" t="s">
        <v>183</v>
      </c>
      <c r="K8" s="14">
        <v>66.146554999999992</v>
      </c>
      <c r="L8" s="14">
        <v>122.41217099999999</v>
      </c>
      <c r="M8" s="14">
        <v>176.80564600000002</v>
      </c>
      <c r="N8" s="14">
        <v>133.63721200000001</v>
      </c>
      <c r="O8" s="14">
        <v>123.568439</v>
      </c>
      <c r="P8" s="14">
        <v>147.66912900000003</v>
      </c>
      <c r="Q8" s="14">
        <v>161.67897999999997</v>
      </c>
      <c r="R8" s="14">
        <v>115.927621</v>
      </c>
      <c r="S8" s="14">
        <v>105.23570599999999</v>
      </c>
      <c r="T8" s="14">
        <v>109.929534</v>
      </c>
      <c r="U8" s="15">
        <f t="shared" si="0"/>
        <v>126.3010993</v>
      </c>
      <c r="V8" s="105">
        <f>(T8/K8)^(1/10)-1</f>
        <v>5.2108951473627707E-2</v>
      </c>
      <c r="W8" s="105">
        <f>(T8-K8)/K8</f>
        <v>0.66190868141205561</v>
      </c>
      <c r="X8" s="167" t="s">
        <v>185</v>
      </c>
      <c r="Y8" s="14"/>
      <c r="Z8" s="14"/>
      <c r="AA8" s="14"/>
      <c r="AB8" s="14"/>
      <c r="AC8" s="14"/>
      <c r="AD8" s="14"/>
      <c r="AE8" s="7"/>
      <c r="AF8" s="7"/>
      <c r="AN8" s="32"/>
      <c r="AO8" s="32"/>
      <c r="AP8" s="32"/>
      <c r="AQ8" s="32"/>
      <c r="AR8" s="32"/>
      <c r="AS8" s="32"/>
      <c r="AT8" s="32"/>
      <c r="AU8" s="32"/>
      <c r="AV8" s="32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</row>
    <row r="9" spans="1:98" s="8" customFormat="1" ht="18" customHeight="1">
      <c r="A9" s="16" t="s">
        <v>4</v>
      </c>
      <c r="B9" s="17">
        <f t="shared" ref="B9:O9" si="1">SUM(B3:B8)</f>
        <v>2719.3644169999998</v>
      </c>
      <c r="C9" s="17">
        <f t="shared" si="1"/>
        <v>2613.7411820000002</v>
      </c>
      <c r="D9" s="17">
        <f t="shared" si="1"/>
        <v>2651.3173670000001</v>
      </c>
      <c r="E9" s="17">
        <f t="shared" si="1"/>
        <v>2732.2060730000003</v>
      </c>
      <c r="F9" s="17">
        <f t="shared" si="1"/>
        <v>2729.6193589999998</v>
      </c>
      <c r="G9" s="17">
        <f t="shared" si="1"/>
        <v>2700.5665690000001</v>
      </c>
      <c r="H9" s="17">
        <f t="shared" si="1"/>
        <v>3023.3684800000001</v>
      </c>
      <c r="I9" s="17">
        <f t="shared" si="1"/>
        <v>3216.9166530000002</v>
      </c>
      <c r="J9" s="17">
        <f t="shared" si="1"/>
        <v>3143.268603</v>
      </c>
      <c r="K9" s="17">
        <f t="shared" si="1"/>
        <v>2761.886841</v>
      </c>
      <c r="L9" s="17">
        <f t="shared" si="1"/>
        <v>3437.7892759999995</v>
      </c>
      <c r="M9" s="17">
        <f t="shared" si="1"/>
        <v>3715.6701350000003</v>
      </c>
      <c r="N9" s="17">
        <f t="shared" si="1"/>
        <v>3718.2361559999999</v>
      </c>
      <c r="O9" s="17">
        <f t="shared" si="1"/>
        <v>3874.9768970000005</v>
      </c>
      <c r="P9" s="17">
        <f>SUM(P3:P8)</f>
        <v>3915.8192630000003</v>
      </c>
      <c r="Q9" s="17">
        <f>SUM(Q3:Q8)</f>
        <v>4127.6788820000002</v>
      </c>
      <c r="R9" s="17">
        <f>SUM(R3:R8)</f>
        <v>4080.5792799999999</v>
      </c>
      <c r="S9" s="17">
        <f>SUM(S3:S8)</f>
        <v>4197.8924230000002</v>
      </c>
      <c r="T9" s="17">
        <f>SUM(T3:T8)</f>
        <v>4455.2197179999994</v>
      </c>
      <c r="U9" s="18">
        <f t="shared" si="0"/>
        <v>3358.7430302105263</v>
      </c>
      <c r="V9" s="106">
        <f t="shared" ref="V9:V16" si="2">(T9/B9)^(1/19)-1</f>
        <v>2.6323565448399089E-2</v>
      </c>
      <c r="W9" s="106">
        <f t="shared" ref="W9:W16" si="3">(T9-B9)/B9</f>
        <v>0.63833125496103738</v>
      </c>
      <c r="X9" s="14"/>
      <c r="Y9" s="14"/>
      <c r="Z9" s="14"/>
      <c r="AA9" s="14"/>
      <c r="AB9" s="14"/>
      <c r="AC9" s="14"/>
      <c r="AD9" s="14"/>
      <c r="AE9" s="7"/>
      <c r="AF9" s="7"/>
      <c r="AN9" s="10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</row>
    <row r="10" spans="1:98" s="8" customFormat="1" ht="15" customHeight="1">
      <c r="A10" s="13" t="s">
        <v>203</v>
      </c>
      <c r="B10" s="14">
        <v>584.61826699999995</v>
      </c>
      <c r="C10" s="14">
        <v>558.49271899999997</v>
      </c>
      <c r="D10" s="14">
        <v>546.90553999999997</v>
      </c>
      <c r="E10" s="14">
        <v>466.03814299999999</v>
      </c>
      <c r="F10" s="14">
        <v>523.09632299999998</v>
      </c>
      <c r="G10" s="14">
        <v>521.42170499999997</v>
      </c>
      <c r="H10" s="14">
        <v>552.03605900000002</v>
      </c>
      <c r="I10" s="14">
        <v>658.00842699999998</v>
      </c>
      <c r="J10" s="14">
        <v>636.29168300000003</v>
      </c>
      <c r="K10" s="14">
        <v>489.44989399999997</v>
      </c>
      <c r="L10" s="14">
        <v>611.54845599999999</v>
      </c>
      <c r="M10" s="14">
        <v>602.40961700000003</v>
      </c>
      <c r="N10" s="14">
        <v>489.184754</v>
      </c>
      <c r="O10" s="14">
        <v>546.47371099999998</v>
      </c>
      <c r="P10" s="14">
        <v>610.84347300000002</v>
      </c>
      <c r="Q10" s="14">
        <v>618.59551999999996</v>
      </c>
      <c r="R10" s="14">
        <v>697.10975300000007</v>
      </c>
      <c r="S10" s="14">
        <v>738.35585400000002</v>
      </c>
      <c r="T10" s="14">
        <v>776.68180400000006</v>
      </c>
      <c r="U10" s="15">
        <f t="shared" ref="U10:U16" si="4">AVERAGE(B10:T10)</f>
        <v>590.92430010526323</v>
      </c>
      <c r="V10" s="105">
        <f t="shared" si="2"/>
        <v>1.5063466795883107E-2</v>
      </c>
      <c r="W10" s="105">
        <f t="shared" si="3"/>
        <v>0.32852811456881853</v>
      </c>
      <c r="X10" s="14"/>
      <c r="Y10" s="14"/>
      <c r="Z10" s="14"/>
      <c r="AA10" s="14"/>
      <c r="AB10" s="14"/>
      <c r="AC10" s="14"/>
      <c r="AD10" s="14"/>
      <c r="AE10" s="7"/>
      <c r="AF10" s="7"/>
      <c r="AN10" s="10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</row>
    <row r="11" spans="1:98" s="8" customFormat="1" ht="15" customHeight="1">
      <c r="A11" s="13" t="s">
        <v>204</v>
      </c>
      <c r="B11" s="14">
        <v>162.340754</v>
      </c>
      <c r="C11" s="14">
        <v>147.586772</v>
      </c>
      <c r="D11" s="14">
        <v>148.13894499999998</v>
      </c>
      <c r="E11" s="14">
        <v>178.05819399999999</v>
      </c>
      <c r="F11" s="14">
        <v>142.09614800000003</v>
      </c>
      <c r="G11" s="14">
        <v>145.44304099999999</v>
      </c>
      <c r="H11" s="14">
        <v>139.34559999999999</v>
      </c>
      <c r="I11" s="14">
        <v>141.94855200000001</v>
      </c>
      <c r="J11" s="14">
        <v>132.06578999999999</v>
      </c>
      <c r="K11" s="14">
        <v>91.370789000000002</v>
      </c>
      <c r="L11" s="14">
        <v>104.28198599999999</v>
      </c>
      <c r="M11" s="14">
        <v>136.68840500000002</v>
      </c>
      <c r="N11" s="14">
        <v>132.303843</v>
      </c>
      <c r="O11" s="14">
        <v>133.68754200000001</v>
      </c>
      <c r="P11" s="14">
        <v>135.004242</v>
      </c>
      <c r="Q11" s="14">
        <v>147.48287299999998</v>
      </c>
      <c r="R11" s="14">
        <v>167.80860000000001</v>
      </c>
      <c r="S11" s="14">
        <v>175.22880699999999</v>
      </c>
      <c r="T11" s="14">
        <v>219.89822099999998</v>
      </c>
      <c r="U11" s="15">
        <f t="shared" si="4"/>
        <v>146.3567949473684</v>
      </c>
      <c r="V11" s="105">
        <f t="shared" si="2"/>
        <v>1.6100194711915261E-2</v>
      </c>
      <c r="W11" s="105">
        <f t="shared" si="3"/>
        <v>0.3545472444953654</v>
      </c>
      <c r="X11" s="14"/>
      <c r="Y11" s="14"/>
      <c r="Z11" s="14"/>
      <c r="AA11" s="14"/>
      <c r="AB11" s="14"/>
      <c r="AC11" s="14"/>
      <c r="AD11" s="14"/>
      <c r="AE11" s="7"/>
      <c r="AF11" s="7"/>
      <c r="AN11" s="10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</row>
    <row r="12" spans="1:98" s="8" customFormat="1" ht="15" customHeight="1">
      <c r="A12" s="13" t="s">
        <v>205</v>
      </c>
      <c r="B12" s="14">
        <v>5.5425779999999998</v>
      </c>
      <c r="C12" s="14">
        <v>4.8120580000000004</v>
      </c>
      <c r="D12" s="14">
        <v>6.0485720000000001</v>
      </c>
      <c r="E12" s="14">
        <v>7.1573739999999999</v>
      </c>
      <c r="F12" s="14">
        <v>7.4304350000000001</v>
      </c>
      <c r="G12" s="14">
        <v>6.2516499999999997</v>
      </c>
      <c r="H12" s="14">
        <v>7.4051609999999997</v>
      </c>
      <c r="I12" s="14">
        <v>8.3535920000000008</v>
      </c>
      <c r="J12" s="14">
        <v>7.2887259999999996</v>
      </c>
      <c r="K12" s="14">
        <v>7.0151159999999999</v>
      </c>
      <c r="L12" s="14">
        <v>7.7716469999999997</v>
      </c>
      <c r="M12" s="14">
        <v>6.2734949999999996</v>
      </c>
      <c r="N12" s="14">
        <v>4.4853360000000002</v>
      </c>
      <c r="O12" s="14">
        <v>3.941433</v>
      </c>
      <c r="P12" s="14">
        <v>4.5005119999999996</v>
      </c>
      <c r="Q12" s="14">
        <v>5.113944</v>
      </c>
      <c r="R12" s="14">
        <v>6.2490180000000004</v>
      </c>
      <c r="S12" s="14">
        <v>6.6550159999999998</v>
      </c>
      <c r="T12" s="14">
        <v>6.8372389999999994</v>
      </c>
      <c r="U12" s="15">
        <f t="shared" si="4"/>
        <v>6.2701527368421059</v>
      </c>
      <c r="V12" s="105">
        <f t="shared" si="2"/>
        <v>1.1109906939531955E-2</v>
      </c>
      <c r="W12" s="105">
        <f t="shared" si="3"/>
        <v>0.23358462433907104</v>
      </c>
      <c r="X12" s="14"/>
      <c r="Y12" s="14"/>
      <c r="Z12" s="14"/>
      <c r="AA12" s="14"/>
      <c r="AB12" s="14"/>
      <c r="AC12" s="14"/>
      <c r="AD12" s="14"/>
      <c r="AE12" s="7"/>
      <c r="AF12" s="7"/>
      <c r="AN12" s="10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</row>
    <row r="13" spans="1:98" s="8" customFormat="1" ht="15" customHeight="1">
      <c r="A13" s="13" t="s">
        <v>206</v>
      </c>
      <c r="B13" s="14">
        <v>73.369557999999998</v>
      </c>
      <c r="C13" s="14">
        <v>92.401829000000006</v>
      </c>
      <c r="D13" s="14">
        <v>68.070037999999997</v>
      </c>
      <c r="E13" s="14">
        <v>59.287678</v>
      </c>
      <c r="F13" s="14">
        <v>54.526997000000001</v>
      </c>
      <c r="G13" s="14">
        <v>32.136516</v>
      </c>
      <c r="H13" s="14">
        <v>37.950780000000002</v>
      </c>
      <c r="I13" s="14">
        <v>43.992694999999998</v>
      </c>
      <c r="J13" s="14">
        <v>47.835566999999998</v>
      </c>
      <c r="K13" s="14">
        <v>41.644337</v>
      </c>
      <c r="L13" s="14">
        <v>72.422121000000004</v>
      </c>
      <c r="M13" s="14">
        <v>55.210067000000002</v>
      </c>
      <c r="N13" s="14">
        <v>49.867493000000003</v>
      </c>
      <c r="O13" s="14">
        <v>65.215609999999998</v>
      </c>
      <c r="P13" s="14">
        <v>67.338751000000002</v>
      </c>
      <c r="Q13" s="14">
        <v>74.479900000000001</v>
      </c>
      <c r="R13" s="14">
        <v>80.191385999999994</v>
      </c>
      <c r="S13" s="14">
        <v>99.579206999999997</v>
      </c>
      <c r="T13" s="14">
        <v>126.32710899999999</v>
      </c>
      <c r="U13" s="15">
        <f t="shared" si="4"/>
        <v>65.360402052631571</v>
      </c>
      <c r="V13" s="105">
        <f t="shared" si="2"/>
        <v>2.9011040548884592E-2</v>
      </c>
      <c r="W13" s="105">
        <f t="shared" si="3"/>
        <v>0.72179187722515648</v>
      </c>
      <c r="X13" s="14"/>
      <c r="Y13" s="14"/>
      <c r="Z13" s="14"/>
      <c r="AA13" s="14"/>
      <c r="AB13" s="14"/>
      <c r="AC13" s="14"/>
      <c r="AD13" s="14"/>
      <c r="AE13" s="7"/>
      <c r="AF13" s="7"/>
      <c r="AN13" s="10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</row>
    <row r="14" spans="1:98" s="8" customFormat="1" ht="15" customHeight="1">
      <c r="A14" s="13" t="s">
        <v>207</v>
      </c>
      <c r="B14" s="14">
        <v>885.45548199999996</v>
      </c>
      <c r="C14" s="14">
        <v>935.835418</v>
      </c>
      <c r="D14" s="14">
        <v>946.09276999999997</v>
      </c>
      <c r="E14" s="14">
        <v>941.42293400000005</v>
      </c>
      <c r="F14" s="14">
        <v>965.26821399999994</v>
      </c>
      <c r="G14" s="14">
        <v>978.10788400000001</v>
      </c>
      <c r="H14" s="14">
        <v>1038.9789519999999</v>
      </c>
      <c r="I14" s="14">
        <v>1136.1406930000001</v>
      </c>
      <c r="J14" s="14">
        <v>1135.720581</v>
      </c>
      <c r="K14" s="14">
        <v>1051.060563</v>
      </c>
      <c r="L14" s="14">
        <v>1118.5718429999999</v>
      </c>
      <c r="M14" s="14">
        <v>1132.1380770000001</v>
      </c>
      <c r="N14" s="14">
        <v>924.99701000000005</v>
      </c>
      <c r="O14" s="14">
        <v>945.95211300000005</v>
      </c>
      <c r="P14" s="14">
        <v>987.10651800000005</v>
      </c>
      <c r="Q14" s="14">
        <v>1010.4169300000001</v>
      </c>
      <c r="R14" s="14">
        <v>984.9940180000001</v>
      </c>
      <c r="S14" s="14">
        <v>1050.289074</v>
      </c>
      <c r="T14" s="14">
        <v>1108.2458959999999</v>
      </c>
      <c r="U14" s="15">
        <f t="shared" si="4"/>
        <v>1014.5681563157896</v>
      </c>
      <c r="V14" s="105">
        <f t="shared" si="2"/>
        <v>1.1882228296265174E-2</v>
      </c>
      <c r="W14" s="105">
        <f t="shared" si="3"/>
        <v>0.25161108438425134</v>
      </c>
      <c r="X14" s="14"/>
      <c r="Y14" s="14"/>
      <c r="Z14" s="14"/>
      <c r="AA14" s="14"/>
      <c r="AB14" s="14"/>
      <c r="AC14" s="14"/>
      <c r="AD14" s="14"/>
      <c r="AE14" s="7"/>
      <c r="AF14" s="7"/>
      <c r="AN14" s="10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</row>
    <row r="15" spans="1:98" s="8" customFormat="1" ht="15" customHeight="1">
      <c r="A15" s="13" t="s">
        <v>202</v>
      </c>
      <c r="B15" s="165" t="s">
        <v>183</v>
      </c>
      <c r="C15" s="165" t="s">
        <v>183</v>
      </c>
      <c r="D15" s="165" t="s">
        <v>183</v>
      </c>
      <c r="E15" s="165" t="s">
        <v>183</v>
      </c>
      <c r="F15" s="165" t="s">
        <v>183</v>
      </c>
      <c r="G15" s="165" t="s">
        <v>183</v>
      </c>
      <c r="H15" s="165" t="s">
        <v>183</v>
      </c>
      <c r="I15" s="165" t="s">
        <v>183</v>
      </c>
      <c r="J15" s="165" t="s">
        <v>183</v>
      </c>
      <c r="K15" s="14">
        <v>30.182918999999998</v>
      </c>
      <c r="L15" s="14">
        <v>78.260346999999996</v>
      </c>
      <c r="M15" s="14">
        <v>112.35505499999999</v>
      </c>
      <c r="N15" s="14">
        <v>67.908270999999999</v>
      </c>
      <c r="O15" s="14">
        <v>51.894477000000009</v>
      </c>
      <c r="P15" s="14">
        <v>93.742901000000003</v>
      </c>
      <c r="Q15" s="14">
        <v>108.20162000000001</v>
      </c>
      <c r="R15" s="14">
        <v>77.145631999999992</v>
      </c>
      <c r="S15" s="14">
        <v>88.917638999999994</v>
      </c>
      <c r="T15" s="14">
        <v>87.934016999999997</v>
      </c>
      <c r="U15" s="15">
        <f t="shared" si="4"/>
        <v>79.654287800000006</v>
      </c>
      <c r="V15" s="105">
        <f>(T15/K15)^(1/10)-1</f>
        <v>0.11285752677025407</v>
      </c>
      <c r="W15" s="105">
        <f>(T15-K15)/K15</f>
        <v>1.9133702078317874</v>
      </c>
      <c r="X15" s="167" t="s">
        <v>185</v>
      </c>
      <c r="Y15" s="14"/>
      <c r="Z15" s="14"/>
      <c r="AA15" s="14"/>
      <c r="AB15" s="14"/>
      <c r="AC15" s="14"/>
      <c r="AD15" s="14"/>
      <c r="AE15" s="7"/>
      <c r="AF15" s="7"/>
      <c r="AN15" s="10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</row>
    <row r="16" spans="1:98" s="8" customFormat="1" ht="18" customHeight="1">
      <c r="A16" s="16" t="s">
        <v>5</v>
      </c>
      <c r="B16" s="17">
        <f t="shared" ref="B16:O16" si="5">SUM(B10:B15)</f>
        <v>1711.3266389999999</v>
      </c>
      <c r="C16" s="17">
        <f t="shared" si="5"/>
        <v>1739.128796</v>
      </c>
      <c r="D16" s="17">
        <f t="shared" si="5"/>
        <v>1715.2558649999999</v>
      </c>
      <c r="E16" s="17">
        <f t="shared" si="5"/>
        <v>1651.9643230000001</v>
      </c>
      <c r="F16" s="17">
        <f t="shared" si="5"/>
        <v>1692.4181170000002</v>
      </c>
      <c r="G16" s="17">
        <f t="shared" si="5"/>
        <v>1683.3607959999999</v>
      </c>
      <c r="H16" s="17">
        <f t="shared" si="5"/>
        <v>1775.7165519999999</v>
      </c>
      <c r="I16" s="17">
        <f t="shared" si="5"/>
        <v>1988.4439590000002</v>
      </c>
      <c r="J16" s="17">
        <f t="shared" si="5"/>
        <v>1959.2023469999999</v>
      </c>
      <c r="K16" s="17">
        <f t="shared" si="5"/>
        <v>1710.723618</v>
      </c>
      <c r="L16" s="17">
        <f t="shared" si="5"/>
        <v>1992.8563999999999</v>
      </c>
      <c r="M16" s="17">
        <f t="shared" si="5"/>
        <v>2045.0747160000001</v>
      </c>
      <c r="N16" s="17">
        <f t="shared" si="5"/>
        <v>1668.746707</v>
      </c>
      <c r="O16" s="17">
        <f t="shared" si="5"/>
        <v>1747.164886</v>
      </c>
      <c r="P16" s="17">
        <f>SUM(P10:P15)</f>
        <v>1898.5363970000001</v>
      </c>
      <c r="Q16" s="17">
        <f>SUM(Q10:Q15)</f>
        <v>1964.2907870000001</v>
      </c>
      <c r="R16" s="17">
        <f>SUM(R10:R15)</f>
        <v>2013.498407</v>
      </c>
      <c r="S16" s="17">
        <f>SUM(S10:S15)</f>
        <v>2159.0255969999998</v>
      </c>
      <c r="T16" s="17">
        <f>SUM(T10:T15)</f>
        <v>2325.9242859999999</v>
      </c>
      <c r="U16" s="18">
        <f t="shared" si="4"/>
        <v>1865.4031155263158</v>
      </c>
      <c r="V16" s="107">
        <f t="shared" si="2"/>
        <v>1.628104234808192E-2</v>
      </c>
      <c r="W16" s="107">
        <f t="shared" si="3"/>
        <v>0.3591352071508308</v>
      </c>
      <c r="X16" s="14"/>
      <c r="Y16" s="14"/>
      <c r="Z16" s="14"/>
      <c r="AA16" s="14"/>
      <c r="AB16" s="14"/>
      <c r="AC16" s="14"/>
      <c r="AD16" s="14"/>
      <c r="AE16" s="7"/>
      <c r="AF16" s="7"/>
      <c r="AG16" s="11"/>
      <c r="AN16" s="10"/>
      <c r="AO16" s="11" t="s">
        <v>29</v>
      </c>
      <c r="AP16" s="11" t="s">
        <v>29</v>
      </c>
      <c r="AQ16" s="11" t="s">
        <v>29</v>
      </c>
      <c r="AR16" s="11" t="s">
        <v>29</v>
      </c>
      <c r="AS16" s="11" t="s">
        <v>29</v>
      </c>
      <c r="AT16" s="11" t="s">
        <v>29</v>
      </c>
      <c r="AU16" s="11" t="s">
        <v>29</v>
      </c>
      <c r="AV16" s="11" t="s">
        <v>29</v>
      </c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</row>
    <row r="17" spans="1:98" s="8" customFormat="1" ht="19.5" customHeight="1">
      <c r="A17" s="19" t="s">
        <v>6</v>
      </c>
      <c r="B17" s="20">
        <f t="shared" ref="B17:U17" si="6">B9-B16</f>
        <v>1008.0377779999999</v>
      </c>
      <c r="C17" s="20">
        <f t="shared" si="6"/>
        <v>874.61238600000024</v>
      </c>
      <c r="D17" s="20">
        <f t="shared" si="6"/>
        <v>936.06150200000025</v>
      </c>
      <c r="E17" s="20">
        <f t="shared" si="6"/>
        <v>1080.2417500000001</v>
      </c>
      <c r="F17" s="20">
        <f t="shared" si="6"/>
        <v>1037.2012419999996</v>
      </c>
      <c r="G17" s="20">
        <f t="shared" si="6"/>
        <v>1017.2057730000001</v>
      </c>
      <c r="H17" s="20">
        <f t="shared" si="6"/>
        <v>1247.6519280000002</v>
      </c>
      <c r="I17" s="20">
        <f t="shared" si="6"/>
        <v>1228.472694</v>
      </c>
      <c r="J17" s="20">
        <f t="shared" si="6"/>
        <v>1184.0662560000001</v>
      </c>
      <c r="K17" s="20">
        <f t="shared" si="6"/>
        <v>1051.163223</v>
      </c>
      <c r="L17" s="20">
        <f t="shared" si="6"/>
        <v>1444.9328759999996</v>
      </c>
      <c r="M17" s="20">
        <f t="shared" si="6"/>
        <v>1670.5954190000002</v>
      </c>
      <c r="N17" s="20">
        <f t="shared" si="6"/>
        <v>2049.4894489999997</v>
      </c>
      <c r="O17" s="20">
        <f t="shared" si="6"/>
        <v>2127.8120110000004</v>
      </c>
      <c r="P17" s="20">
        <f t="shared" si="6"/>
        <v>2017.2828660000002</v>
      </c>
      <c r="Q17" s="20">
        <f t="shared" si="6"/>
        <v>2163.3880950000002</v>
      </c>
      <c r="R17" s="20">
        <f t="shared" si="6"/>
        <v>2067.0808729999999</v>
      </c>
      <c r="S17" s="20">
        <f t="shared" si="6"/>
        <v>2038.8668260000004</v>
      </c>
      <c r="T17" s="20">
        <f t="shared" si="6"/>
        <v>2129.2954319999994</v>
      </c>
      <c r="U17" s="21">
        <f t="shared" si="6"/>
        <v>1493.3399146842105</v>
      </c>
      <c r="V17" s="108"/>
      <c r="W17" s="108"/>
      <c r="X17" s="14"/>
      <c r="Y17" s="14"/>
      <c r="Z17" s="14"/>
      <c r="AA17" s="14"/>
      <c r="AB17" s="14"/>
      <c r="AC17" s="22"/>
      <c r="AD17" s="23"/>
      <c r="AE17" s="23"/>
      <c r="AG17" s="11"/>
      <c r="AH17" s="24"/>
      <c r="AI17" s="24"/>
      <c r="AJ17" s="24"/>
      <c r="AK17" s="24"/>
      <c r="AL17" s="24"/>
      <c r="AN17" s="10"/>
      <c r="AO17" s="11" t="s">
        <v>29</v>
      </c>
      <c r="AP17" s="11" t="s">
        <v>29</v>
      </c>
      <c r="AQ17" s="11" t="s">
        <v>29</v>
      </c>
      <c r="AR17" s="11" t="s">
        <v>29</v>
      </c>
      <c r="AS17" s="11" t="s">
        <v>29</v>
      </c>
      <c r="AT17" s="11" t="s">
        <v>29</v>
      </c>
      <c r="AU17" s="11" t="s">
        <v>29</v>
      </c>
      <c r="AV17" s="11" t="s">
        <v>29</v>
      </c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</row>
    <row r="18" spans="1:98" s="8" customFormat="1" ht="19.5" customHeight="1">
      <c r="A18" s="25" t="s">
        <v>7</v>
      </c>
      <c r="B18" s="26">
        <f t="shared" ref="B18:U18" si="7">B9/B16</f>
        <v>1.5890387930787069</v>
      </c>
      <c r="C18" s="26">
        <f t="shared" si="7"/>
        <v>1.5029025958351161</v>
      </c>
      <c r="D18" s="26">
        <f t="shared" si="7"/>
        <v>1.5457270376393673</v>
      </c>
      <c r="E18" s="26">
        <f t="shared" si="7"/>
        <v>1.6539134864839331</v>
      </c>
      <c r="F18" s="26">
        <f t="shared" si="7"/>
        <v>1.6128516538445916</v>
      </c>
      <c r="G18" s="26">
        <f t="shared" si="7"/>
        <v>1.6042707988786975</v>
      </c>
      <c r="H18" s="26">
        <f t="shared" si="7"/>
        <v>1.7026188535522533</v>
      </c>
      <c r="I18" s="26">
        <f t="shared" si="7"/>
        <v>1.6178060429813701</v>
      </c>
      <c r="J18" s="26">
        <f t="shared" si="7"/>
        <v>1.6043613911616044</v>
      </c>
      <c r="K18" s="26">
        <f t="shared" si="7"/>
        <v>1.6144553170014164</v>
      </c>
      <c r="L18" s="26">
        <f t="shared" si="7"/>
        <v>1.7250561937127029</v>
      </c>
      <c r="M18" s="26">
        <f t="shared" si="7"/>
        <v>1.8168872295617391</v>
      </c>
      <c r="N18" s="26">
        <f t="shared" si="7"/>
        <v>2.228160894881694</v>
      </c>
      <c r="O18" s="26">
        <f t="shared" si="7"/>
        <v>2.2178655993204299</v>
      </c>
      <c r="P18" s="26">
        <f t="shared" si="7"/>
        <v>2.0625463220971896</v>
      </c>
      <c r="Q18" s="26">
        <f t="shared" si="7"/>
        <v>2.1013583677720522</v>
      </c>
      <c r="R18" s="26">
        <f t="shared" si="7"/>
        <v>2.0266116257225328</v>
      </c>
      <c r="S18" s="26">
        <f t="shared" si="7"/>
        <v>1.9443458330614691</v>
      </c>
      <c r="T18" s="26">
        <f t="shared" si="7"/>
        <v>1.9154620573061936</v>
      </c>
      <c r="U18" s="27">
        <f t="shared" si="7"/>
        <v>1.8005454168349402</v>
      </c>
      <c r="V18" s="108"/>
      <c r="W18" s="108"/>
      <c r="X18" s="22"/>
      <c r="Y18" s="22"/>
      <c r="Z18" s="22"/>
      <c r="AA18" s="22"/>
      <c r="AB18" s="22"/>
      <c r="AC18" s="22"/>
      <c r="AD18" s="23"/>
      <c r="AE18" s="23"/>
      <c r="AG18" s="11"/>
      <c r="AH18" s="289"/>
      <c r="AI18" s="289"/>
      <c r="AJ18" s="289"/>
      <c r="AK18" s="289"/>
      <c r="AL18" s="289"/>
      <c r="AM18" s="289"/>
      <c r="AN18" s="10"/>
      <c r="AO18" s="11" t="s">
        <v>29</v>
      </c>
      <c r="AP18" s="11" t="s">
        <v>29</v>
      </c>
      <c r="AQ18" s="11" t="s">
        <v>29</v>
      </c>
      <c r="AR18" s="11" t="s">
        <v>29</v>
      </c>
      <c r="AS18" s="11" t="s">
        <v>29</v>
      </c>
      <c r="AT18" s="11" t="s">
        <v>29</v>
      </c>
      <c r="AU18" s="11" t="s">
        <v>29</v>
      </c>
      <c r="AV18" s="11" t="s">
        <v>29</v>
      </c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</row>
    <row r="19" spans="1:98" s="8" customFormat="1">
      <c r="A19" s="28" t="s">
        <v>181</v>
      </c>
      <c r="B19" s="164"/>
      <c r="C19" s="164"/>
      <c r="D19" s="164"/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4"/>
      <c r="Q19" s="164"/>
      <c r="R19" s="164"/>
      <c r="S19" s="164"/>
      <c r="T19" s="291" t="s">
        <v>142</v>
      </c>
      <c r="U19" s="291"/>
      <c r="V19" s="291"/>
      <c r="W19" s="291"/>
      <c r="X19" s="31"/>
      <c r="Y19" s="31"/>
      <c r="Z19" s="31"/>
      <c r="AA19" s="31"/>
      <c r="AB19" s="31"/>
      <c r="AC19" s="31"/>
      <c r="AD19" s="23"/>
      <c r="AE19" s="23"/>
      <c r="AH19" s="32"/>
      <c r="AI19" s="32"/>
      <c r="AJ19" s="32"/>
      <c r="AK19" s="32"/>
      <c r="AL19" s="32"/>
      <c r="AM19" s="32"/>
      <c r="AN19" s="10"/>
      <c r="AO19" s="11" t="s">
        <v>29</v>
      </c>
      <c r="AP19" s="11" t="s">
        <v>29</v>
      </c>
      <c r="AQ19" s="11" t="s">
        <v>29</v>
      </c>
      <c r="AR19" s="11" t="s">
        <v>29</v>
      </c>
      <c r="AS19" s="11" t="s">
        <v>29</v>
      </c>
      <c r="AT19" s="11" t="s">
        <v>29</v>
      </c>
      <c r="AU19" s="11" t="s">
        <v>29</v>
      </c>
      <c r="AV19" s="11" t="s">
        <v>29</v>
      </c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</row>
    <row r="20" spans="1:98" s="8" customFormat="1" ht="18" customHeight="1">
      <c r="A20" s="33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34"/>
      <c r="AE20" s="34"/>
      <c r="AH20" s="32"/>
      <c r="AI20" s="32"/>
      <c r="AJ20" s="32"/>
      <c r="AK20" s="32"/>
      <c r="AL20" s="32"/>
      <c r="AM20" s="32"/>
      <c r="AN20" s="10"/>
      <c r="AO20" s="11" t="s">
        <v>29</v>
      </c>
      <c r="AP20" s="11" t="s">
        <v>29</v>
      </c>
      <c r="AQ20" s="11" t="s">
        <v>29</v>
      </c>
      <c r="AR20" s="11" t="s">
        <v>29</v>
      </c>
      <c r="AS20" s="11" t="s">
        <v>29</v>
      </c>
      <c r="AT20" s="11" t="s">
        <v>29</v>
      </c>
      <c r="AU20" s="11" t="s">
        <v>29</v>
      </c>
      <c r="AV20" s="11" t="s">
        <v>29</v>
      </c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</row>
    <row r="21" spans="1:98" s="37" customFormat="1" ht="18" customHeight="1">
      <c r="A21" s="33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35"/>
      <c r="AE21" s="34"/>
      <c r="AF21" s="8"/>
      <c r="AG21" s="8"/>
      <c r="AH21" s="36"/>
      <c r="AI21" s="36"/>
      <c r="AJ21" s="36"/>
      <c r="AK21" s="36"/>
      <c r="AL21" s="36"/>
      <c r="AM21" s="36"/>
      <c r="AN21" s="10"/>
      <c r="AO21" s="11" t="s">
        <v>29</v>
      </c>
      <c r="AP21" s="11" t="s">
        <v>29</v>
      </c>
      <c r="AQ21" s="11" t="s">
        <v>29</v>
      </c>
      <c r="AR21" s="11" t="s">
        <v>29</v>
      </c>
      <c r="AS21" s="11" t="s">
        <v>29</v>
      </c>
      <c r="AT21" s="11" t="s">
        <v>29</v>
      </c>
      <c r="AU21" s="11" t="s">
        <v>29</v>
      </c>
      <c r="AV21" s="11" t="s">
        <v>29</v>
      </c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  <c r="BN21" s="32"/>
      <c r="BO21" s="32"/>
      <c r="BP21" s="32"/>
      <c r="BQ21" s="32"/>
      <c r="BR21" s="32"/>
      <c r="BS21" s="32"/>
      <c r="BT21" s="32"/>
      <c r="BU21" s="32"/>
      <c r="BV21" s="32"/>
      <c r="BW21" s="32"/>
      <c r="BX21" s="32"/>
      <c r="BY21" s="32"/>
      <c r="BZ21" s="32"/>
      <c r="CA21" s="32"/>
      <c r="CB21" s="32"/>
      <c r="CC21" s="32"/>
      <c r="CD21" s="32"/>
      <c r="CE21" s="32"/>
      <c r="CF21" s="32"/>
      <c r="CG21" s="32"/>
      <c r="CH21" s="32"/>
      <c r="CI21" s="32"/>
      <c r="CJ21" s="32"/>
      <c r="CK21" s="32"/>
      <c r="CL21" s="32"/>
      <c r="CM21" s="32"/>
      <c r="CN21" s="32"/>
      <c r="CO21" s="32"/>
      <c r="CP21" s="32"/>
      <c r="CQ21" s="32"/>
      <c r="CR21" s="32"/>
      <c r="CS21" s="32"/>
      <c r="CT21" s="32"/>
    </row>
    <row r="22" spans="1:98" s="40" customFormat="1" ht="18" customHeight="1">
      <c r="A22" s="38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7"/>
      <c r="V22" s="7"/>
      <c r="W22" s="7"/>
      <c r="X22" s="7"/>
      <c r="Y22" s="7"/>
      <c r="Z22" s="39"/>
      <c r="AA22" s="39"/>
      <c r="AB22" s="39"/>
      <c r="AC22" s="39"/>
      <c r="AD22" s="35"/>
      <c r="AE22" s="34"/>
      <c r="AF22" s="8"/>
      <c r="AG22" s="8"/>
      <c r="AH22" s="36"/>
      <c r="AI22" s="36"/>
      <c r="AJ22" s="36"/>
      <c r="AK22" s="36"/>
      <c r="AL22" s="36"/>
      <c r="AM22" s="36"/>
      <c r="AN22" s="10"/>
      <c r="AO22" s="11" t="s">
        <v>29</v>
      </c>
      <c r="AP22" s="11" t="s">
        <v>29</v>
      </c>
      <c r="AQ22" s="11" t="s">
        <v>29</v>
      </c>
      <c r="AR22" s="11" t="s">
        <v>29</v>
      </c>
      <c r="AS22" s="11" t="s">
        <v>29</v>
      </c>
      <c r="AT22" s="11" t="s">
        <v>29</v>
      </c>
      <c r="AU22" s="11" t="s">
        <v>29</v>
      </c>
      <c r="AV22" s="11" t="s">
        <v>29</v>
      </c>
      <c r="AW22" s="41"/>
      <c r="AX22" s="41"/>
      <c r="AY22" s="41"/>
      <c r="AZ22" s="41"/>
      <c r="BA22" s="41"/>
      <c r="BB22" s="41"/>
      <c r="BC22" s="41"/>
      <c r="BD22" s="41"/>
      <c r="BE22" s="41"/>
      <c r="BF22" s="41"/>
      <c r="BG22" s="41"/>
      <c r="BH22" s="41"/>
      <c r="BI22" s="41"/>
      <c r="BJ22" s="41"/>
      <c r="BK22" s="41"/>
      <c r="BL22" s="41"/>
      <c r="BM22" s="41"/>
      <c r="BN22" s="41"/>
      <c r="BO22" s="41"/>
      <c r="BP22" s="41"/>
      <c r="BQ22" s="41"/>
      <c r="BR22" s="41"/>
      <c r="BS22" s="41"/>
      <c r="BT22" s="41"/>
      <c r="BU22" s="41"/>
      <c r="BV22" s="41"/>
      <c r="BW22" s="41"/>
      <c r="BX22" s="41"/>
      <c r="BY22" s="41"/>
      <c r="BZ22" s="41"/>
      <c r="CA22" s="41"/>
      <c r="CB22" s="41"/>
      <c r="CC22" s="41"/>
      <c r="CD22" s="41"/>
      <c r="CE22" s="41"/>
      <c r="CF22" s="41"/>
      <c r="CG22" s="41"/>
      <c r="CH22" s="41"/>
      <c r="CI22" s="41"/>
      <c r="CJ22" s="41"/>
      <c r="CK22" s="41"/>
      <c r="CL22" s="41"/>
      <c r="CM22" s="41"/>
      <c r="CN22" s="41"/>
      <c r="CO22" s="41"/>
      <c r="CP22" s="41"/>
      <c r="CQ22" s="41"/>
      <c r="CR22" s="41"/>
      <c r="CS22" s="41"/>
      <c r="CT22" s="41"/>
    </row>
    <row r="23" spans="1:98" s="42" customFormat="1" ht="18" customHeight="1">
      <c r="A23" s="38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5"/>
      <c r="AE23" s="34"/>
      <c r="AF23" s="8"/>
      <c r="AG23" s="8"/>
      <c r="AH23" s="36"/>
      <c r="AI23" s="36"/>
      <c r="AJ23" s="36"/>
      <c r="AK23" s="36"/>
      <c r="AL23" s="36"/>
      <c r="AM23" s="36"/>
      <c r="AN23" s="10"/>
      <c r="AO23" s="11" t="s">
        <v>29</v>
      </c>
      <c r="AP23" s="11" t="s">
        <v>29</v>
      </c>
      <c r="AQ23" s="11" t="s">
        <v>29</v>
      </c>
      <c r="AR23" s="11" t="s">
        <v>29</v>
      </c>
      <c r="AS23" s="11" t="s">
        <v>29</v>
      </c>
      <c r="AT23" s="11" t="s">
        <v>29</v>
      </c>
      <c r="AU23" s="11" t="s">
        <v>29</v>
      </c>
      <c r="AV23" s="11" t="s">
        <v>29</v>
      </c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43"/>
      <c r="BV23" s="43"/>
      <c r="BW23" s="43"/>
      <c r="BX23" s="43"/>
      <c r="BY23" s="43"/>
      <c r="BZ23" s="43"/>
      <c r="CA23" s="43"/>
      <c r="CB23" s="43"/>
      <c r="CC23" s="43"/>
      <c r="CD23" s="43"/>
      <c r="CE23" s="43"/>
      <c r="CF23" s="43"/>
      <c r="CG23" s="43"/>
      <c r="CH23" s="43"/>
      <c r="CI23" s="43"/>
      <c r="CJ23" s="43"/>
      <c r="CK23" s="43"/>
      <c r="CL23" s="43"/>
      <c r="CM23" s="43"/>
      <c r="CN23" s="43"/>
      <c r="CO23" s="43"/>
      <c r="CP23" s="43"/>
      <c r="CQ23" s="43"/>
      <c r="CR23" s="43"/>
      <c r="CS23" s="43"/>
      <c r="CT23" s="43"/>
    </row>
    <row r="24" spans="1:98" s="42" customFormat="1" ht="18" customHeight="1">
      <c r="A24" s="38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44"/>
      <c r="AE24" s="23"/>
      <c r="AF24" s="8"/>
      <c r="AG24" s="8"/>
      <c r="AH24" s="36"/>
      <c r="AI24" s="36"/>
      <c r="AJ24" s="36"/>
      <c r="AK24" s="36"/>
      <c r="AL24" s="36"/>
      <c r="AM24" s="36"/>
      <c r="AN24" s="10"/>
      <c r="AO24" s="11" t="s">
        <v>29</v>
      </c>
      <c r="AP24" s="11" t="s">
        <v>29</v>
      </c>
      <c r="AQ24" s="11" t="s">
        <v>29</v>
      </c>
      <c r="AR24" s="11" t="s">
        <v>29</v>
      </c>
      <c r="AS24" s="11" t="s">
        <v>29</v>
      </c>
      <c r="AT24" s="11" t="s">
        <v>29</v>
      </c>
      <c r="AU24" s="11" t="s">
        <v>29</v>
      </c>
      <c r="AV24" s="11" t="s">
        <v>29</v>
      </c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43"/>
      <c r="BV24" s="43"/>
      <c r="BW24" s="43"/>
      <c r="BX24" s="43"/>
      <c r="BY24" s="43"/>
      <c r="BZ24" s="43"/>
      <c r="CA24" s="43"/>
      <c r="CB24" s="43"/>
      <c r="CC24" s="43"/>
      <c r="CD24" s="43"/>
      <c r="CE24" s="43"/>
      <c r="CF24" s="43"/>
      <c r="CG24" s="43"/>
      <c r="CH24" s="43"/>
      <c r="CI24" s="43"/>
      <c r="CJ24" s="43"/>
      <c r="CK24" s="43"/>
      <c r="CL24" s="43"/>
      <c r="CM24" s="43"/>
      <c r="CN24" s="43"/>
      <c r="CO24" s="43"/>
      <c r="CP24" s="43"/>
      <c r="CQ24" s="43"/>
      <c r="CR24" s="43"/>
      <c r="CS24" s="43"/>
      <c r="CT24" s="43"/>
    </row>
    <row r="25" spans="1:98" s="8" customFormat="1" ht="18" customHeight="1">
      <c r="A25" s="38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44"/>
      <c r="AE25" s="23"/>
      <c r="AH25" s="36"/>
      <c r="AI25" s="36"/>
      <c r="AJ25" s="36"/>
      <c r="AK25" s="36"/>
      <c r="AL25" s="36"/>
      <c r="AM25" s="36"/>
      <c r="AN25" s="10"/>
      <c r="AO25" s="11" t="s">
        <v>29</v>
      </c>
      <c r="AP25" s="11" t="s">
        <v>29</v>
      </c>
      <c r="AQ25" s="11" t="s">
        <v>29</v>
      </c>
      <c r="AR25" s="11" t="s">
        <v>29</v>
      </c>
      <c r="AS25" s="11" t="s">
        <v>29</v>
      </c>
      <c r="AT25" s="11" t="s">
        <v>29</v>
      </c>
      <c r="AU25" s="11" t="s">
        <v>29</v>
      </c>
      <c r="AV25" s="11" t="s">
        <v>29</v>
      </c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</row>
    <row r="26" spans="1:98" s="8" customFormat="1" ht="18" customHeight="1">
      <c r="A26" s="38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44"/>
      <c r="AE26" s="23"/>
      <c r="AH26" s="36"/>
      <c r="AI26" s="36"/>
      <c r="AJ26" s="36"/>
      <c r="AK26" s="36"/>
      <c r="AL26" s="36"/>
      <c r="AM26" s="36"/>
      <c r="AN26" s="11"/>
      <c r="AO26" s="11" t="s">
        <v>29</v>
      </c>
      <c r="AP26" s="11" t="s">
        <v>29</v>
      </c>
      <c r="AQ26" s="11" t="s">
        <v>29</v>
      </c>
      <c r="AR26" s="11" t="s">
        <v>29</v>
      </c>
      <c r="AS26" s="11" t="s">
        <v>29</v>
      </c>
      <c r="AT26" s="11" t="s">
        <v>29</v>
      </c>
      <c r="AU26" s="11" t="s">
        <v>29</v>
      </c>
      <c r="AV26" s="11" t="s">
        <v>29</v>
      </c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</row>
    <row r="27" spans="1:98" s="8" customFormat="1" ht="18" customHeight="1">
      <c r="A27" s="38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44"/>
      <c r="AE27" s="23"/>
      <c r="AH27" s="36"/>
      <c r="AI27" s="36"/>
      <c r="AJ27" s="36"/>
      <c r="AK27" s="23"/>
      <c r="AL27" s="36"/>
      <c r="AM27" s="36"/>
      <c r="AN27" s="40"/>
      <c r="AO27" s="40" t="s">
        <v>29</v>
      </c>
      <c r="AP27" s="40" t="s">
        <v>29</v>
      </c>
      <c r="AQ27" s="40" t="s">
        <v>29</v>
      </c>
      <c r="AR27" s="40" t="s">
        <v>29</v>
      </c>
      <c r="AS27" s="40" t="s">
        <v>29</v>
      </c>
      <c r="AT27" s="40" t="s">
        <v>29</v>
      </c>
      <c r="AU27" s="41" t="s">
        <v>29</v>
      </c>
      <c r="AV27" s="41" t="s">
        <v>29</v>
      </c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</row>
    <row r="28" spans="1:98" s="8" customFormat="1" ht="18" customHeight="1">
      <c r="A28" s="38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44"/>
      <c r="AE28" s="23"/>
      <c r="AH28" s="36"/>
      <c r="AI28" s="36"/>
      <c r="AJ28" s="36"/>
      <c r="AK28" s="23"/>
      <c r="AL28" s="36"/>
      <c r="AM28" s="36"/>
      <c r="AN28" s="42"/>
      <c r="AO28" s="42" t="s">
        <v>29</v>
      </c>
      <c r="AP28" s="42" t="s">
        <v>29</v>
      </c>
      <c r="AQ28" s="42" t="s">
        <v>29</v>
      </c>
      <c r="AR28" s="42" t="s">
        <v>29</v>
      </c>
      <c r="AS28" s="42" t="s">
        <v>29</v>
      </c>
      <c r="AT28" s="42" t="s">
        <v>29</v>
      </c>
      <c r="AU28" s="2" t="s">
        <v>29</v>
      </c>
      <c r="AV28" s="2" t="s">
        <v>29</v>
      </c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</row>
    <row r="29" spans="1:98" s="8" customFormat="1" ht="18" customHeight="1">
      <c r="A29" s="38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44"/>
      <c r="AE29" s="23"/>
      <c r="AH29" s="36"/>
      <c r="AI29" s="36"/>
      <c r="AJ29" s="36"/>
      <c r="AK29" s="23"/>
      <c r="AL29" s="36"/>
      <c r="AM29" s="36"/>
      <c r="AO29" s="8" t="s">
        <v>29</v>
      </c>
      <c r="AP29" s="8" t="s">
        <v>29</v>
      </c>
      <c r="AQ29" s="8" t="s">
        <v>29</v>
      </c>
      <c r="AR29" s="8" t="s">
        <v>29</v>
      </c>
      <c r="AS29" s="8" t="s">
        <v>29</v>
      </c>
      <c r="AT29" s="8" t="s">
        <v>29</v>
      </c>
      <c r="AU29" s="11" t="s">
        <v>29</v>
      </c>
      <c r="AV29" s="11" t="s">
        <v>29</v>
      </c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</row>
    <row r="30" spans="1:98" s="8" customFormat="1" ht="12" customHeight="1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4"/>
      <c r="AE30" s="23"/>
      <c r="AG30" s="11"/>
      <c r="AH30" s="36"/>
      <c r="AI30" s="36"/>
      <c r="AJ30" s="36"/>
      <c r="AK30" s="23"/>
      <c r="AL30" s="36"/>
      <c r="AM30" s="36"/>
      <c r="AO30" s="8" t="s">
        <v>29</v>
      </c>
      <c r="AP30" s="11" t="s">
        <v>29</v>
      </c>
      <c r="AQ30" s="11" t="s">
        <v>29</v>
      </c>
      <c r="AR30" s="11" t="s">
        <v>29</v>
      </c>
      <c r="AS30" s="11" t="s">
        <v>29</v>
      </c>
      <c r="AT30" s="11" t="s">
        <v>29</v>
      </c>
      <c r="AU30" s="11" t="s">
        <v>29</v>
      </c>
      <c r="AV30" s="11" t="s">
        <v>29</v>
      </c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</row>
    <row r="31" spans="1:98">
      <c r="A31" s="46" t="s">
        <v>145</v>
      </c>
      <c r="AN31" s="8"/>
      <c r="AO31" s="8" t="s">
        <v>29</v>
      </c>
      <c r="AP31" s="11" t="s">
        <v>29</v>
      </c>
      <c r="AQ31" s="11" t="s">
        <v>29</v>
      </c>
      <c r="AR31" s="11" t="s">
        <v>29</v>
      </c>
      <c r="AS31" s="11" t="s">
        <v>29</v>
      </c>
      <c r="AT31" s="11" t="s">
        <v>29</v>
      </c>
      <c r="AU31" s="11" t="s">
        <v>29</v>
      </c>
      <c r="AV31" s="11" t="s">
        <v>29</v>
      </c>
    </row>
    <row r="32" spans="1:98">
      <c r="AO32" s="2" t="s">
        <v>29</v>
      </c>
      <c r="AP32" s="2" t="s">
        <v>29</v>
      </c>
      <c r="AQ32" s="2" t="s">
        <v>29</v>
      </c>
      <c r="AR32" s="2" t="s">
        <v>29</v>
      </c>
      <c r="AS32" s="2" t="s">
        <v>29</v>
      </c>
      <c r="AT32" s="2" t="s">
        <v>29</v>
      </c>
      <c r="AU32" s="2" t="s">
        <v>29</v>
      </c>
      <c r="AV32" s="2" t="s">
        <v>29</v>
      </c>
    </row>
    <row r="53" spans="1:29" s="2" customFormat="1" ht="11.25">
      <c r="A53" s="46"/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9"/>
      <c r="P53" s="49"/>
      <c r="Q53" s="49"/>
      <c r="R53" s="49"/>
      <c r="S53" s="49"/>
      <c r="T53" s="39"/>
      <c r="U53" s="290">
        <v>42864.635367939816</v>
      </c>
      <c r="V53" s="290"/>
      <c r="W53" s="290"/>
      <c r="X53" s="290"/>
      <c r="Y53" s="290"/>
      <c r="Z53" s="290"/>
      <c r="AA53" s="290"/>
      <c r="AB53" s="290"/>
      <c r="AC53" s="290"/>
    </row>
    <row r="54" spans="1:29" s="2" customFormat="1" ht="10.5">
      <c r="A54" s="38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</row>
    <row r="55" spans="1:29" s="2" customFormat="1">
      <c r="A55" s="3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47"/>
      <c r="P55" s="47"/>
      <c r="Q55" s="47"/>
      <c r="R55" s="47"/>
      <c r="S55" s="47"/>
      <c r="T55" s="47"/>
      <c r="U55" s="51"/>
      <c r="V55" s="51"/>
      <c r="W55" s="51"/>
      <c r="X55" s="51"/>
      <c r="Y55" s="51"/>
      <c r="Z55" s="51"/>
      <c r="AA55" s="51"/>
      <c r="AB55" s="3"/>
      <c r="AC55" s="3"/>
    </row>
    <row r="56" spans="1:29" s="2" customFormat="1" ht="10.5">
      <c r="A56" s="52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4"/>
      <c r="U56" s="54"/>
      <c r="V56" s="54"/>
      <c r="W56" s="54"/>
      <c r="X56" s="54"/>
      <c r="Y56" s="54"/>
      <c r="Z56" s="54"/>
      <c r="AA56" s="54"/>
      <c r="AB56" s="54"/>
      <c r="AC56" s="54"/>
    </row>
  </sheetData>
  <mergeCells count="4">
    <mergeCell ref="A1:T1"/>
    <mergeCell ref="AH18:AM18"/>
    <mergeCell ref="T19:W19"/>
    <mergeCell ref="U53:AC53"/>
  </mergeCells>
  <conditionalFormatting sqref="B17:R17">
    <cfRule type="cellIs" dxfId="61" priority="28" operator="lessThan">
      <formula>0</formula>
    </cfRule>
    <cfRule type="cellIs" dxfId="60" priority="29" operator="greaterThan">
      <formula>0</formula>
    </cfRule>
    <cfRule type="cellIs" priority="30" operator="equal">
      <formula>0</formula>
    </cfRule>
  </conditionalFormatting>
  <conditionalFormatting sqref="S17">
    <cfRule type="cellIs" dxfId="59" priority="25" operator="lessThan">
      <formula>0</formula>
    </cfRule>
    <cfRule type="cellIs" dxfId="58" priority="26" operator="greaterThan">
      <formula>0</formula>
    </cfRule>
    <cfRule type="cellIs" priority="27" operator="equal">
      <formula>0</formula>
    </cfRule>
  </conditionalFormatting>
  <conditionalFormatting sqref="W3:W8">
    <cfRule type="cellIs" dxfId="57" priority="22" operator="lessThan">
      <formula>0</formula>
    </cfRule>
    <cfRule type="cellIs" dxfId="56" priority="23" operator="greaterThan">
      <formula>0</formula>
    </cfRule>
    <cfRule type="cellIs" priority="24" operator="equal">
      <formula>0</formula>
    </cfRule>
  </conditionalFormatting>
  <conditionalFormatting sqref="V3:V8">
    <cfRule type="cellIs" dxfId="55" priority="19" operator="lessThan">
      <formula>0</formula>
    </cfRule>
    <cfRule type="cellIs" dxfId="54" priority="20" operator="greaterThan">
      <formula>0</formula>
    </cfRule>
    <cfRule type="cellIs" priority="21" operator="equal">
      <formula>0</formula>
    </cfRule>
  </conditionalFormatting>
  <conditionalFormatting sqref="W9:W15">
    <cfRule type="cellIs" dxfId="53" priority="16" operator="lessThan">
      <formula>0</formula>
    </cfRule>
    <cfRule type="cellIs" dxfId="52" priority="17" operator="greaterThan">
      <formula>0</formula>
    </cfRule>
    <cfRule type="cellIs" priority="18" operator="equal">
      <formula>0</formula>
    </cfRule>
  </conditionalFormatting>
  <conditionalFormatting sqref="V9:V15">
    <cfRule type="cellIs" dxfId="51" priority="13" operator="lessThan">
      <formula>0</formula>
    </cfRule>
    <cfRule type="cellIs" dxfId="50" priority="14" operator="greaterThan">
      <formula>0</formula>
    </cfRule>
    <cfRule type="cellIs" priority="15" operator="equal">
      <formula>0</formula>
    </cfRule>
  </conditionalFormatting>
  <conditionalFormatting sqref="T17">
    <cfRule type="cellIs" dxfId="49" priority="10" operator="lessThan">
      <formula>0</formula>
    </cfRule>
    <cfRule type="cellIs" dxfId="48" priority="11" operator="greaterThan">
      <formula>0</formula>
    </cfRule>
    <cfRule type="cellIs" priority="12" operator="equal">
      <formula>0</formula>
    </cfRule>
  </conditionalFormatting>
  <conditionalFormatting sqref="U17">
    <cfRule type="cellIs" dxfId="47" priority="7" operator="lessThan">
      <formula>0</formula>
    </cfRule>
    <cfRule type="cellIs" dxfId="46" priority="8" operator="greaterThan">
      <formula>0</formula>
    </cfRule>
    <cfRule type="cellIs" priority="9" operator="equal">
      <formula>0</formula>
    </cfRule>
  </conditionalFormatting>
  <conditionalFormatting sqref="W16">
    <cfRule type="cellIs" dxfId="45" priority="4" operator="lessThan">
      <formula>0</formula>
    </cfRule>
    <cfRule type="cellIs" dxfId="44" priority="5" operator="greaterThan">
      <formula>0</formula>
    </cfRule>
    <cfRule type="cellIs" priority="6" operator="equal">
      <formula>0</formula>
    </cfRule>
  </conditionalFormatting>
  <conditionalFormatting sqref="V16">
    <cfRule type="cellIs" dxfId="43" priority="1" operator="lessThan">
      <formula>0</formula>
    </cfRule>
    <cfRule type="cellIs" dxfId="42" priority="2" operator="greaterThan">
      <formula>0</formula>
    </cfRule>
    <cfRule type="cellIs" priority="3" operator="equal">
      <formula>0</formula>
    </cfRule>
  </conditionalFormatting>
  <printOptions horizontalCentered="1" verticalCentered="1"/>
  <pageMargins left="0.19685039370078741" right="0.15748031496062992" top="0.19685039370078741" bottom="0.27559055118110237" header="0.15748031496062992" footer="0.15748031496062992"/>
  <pageSetup paperSize="9" scale="51" fitToHeight="3" orientation="landscape" r:id="rId1"/>
  <headerFooter alignWithMargins="0">
    <oddFooter>&amp;C&amp;9Pág. &amp;P de &amp;N</oddFooter>
  </headerFooter>
  <colBreaks count="1" manualBreakCount="1">
    <brk id="20" max="49" man="1"/>
  </colBreaks>
  <ignoredErrors>
    <ignoredError sqref="V8:W8 V15:W15" formula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52"/>
  <sheetViews>
    <sheetView showGridLines="0" zoomScaleNormal="100" workbookViewId="0">
      <pane xSplit="1" ySplit="1" topLeftCell="B2" activePane="bottomRight" state="frozen"/>
      <selection sqref="A1:T1"/>
      <selection pane="topRight" sqref="A1:T1"/>
      <selection pane="bottomLeft" sqref="A1:T1"/>
      <selection pane="bottomRight" sqref="A1:T1"/>
    </sheetView>
  </sheetViews>
  <sheetFormatPr defaultRowHeight="12.75"/>
  <cols>
    <col min="1" max="1" width="57.7109375" style="55" customWidth="1"/>
    <col min="2" max="20" width="10.5703125" style="47" customWidth="1"/>
    <col min="21" max="23" width="11.140625" style="47" customWidth="1"/>
    <col min="24" max="24" width="7.28515625" style="47" customWidth="1"/>
    <col min="25" max="25" width="9" style="47" customWidth="1"/>
    <col min="26" max="29" width="7.28515625" style="47" customWidth="1"/>
    <col min="30" max="31" width="8.28515625" style="2" bestFit="1" customWidth="1"/>
    <col min="32" max="32" width="10" style="2" bestFit="1" customWidth="1"/>
    <col min="33" max="33" width="7.140625" style="2" customWidth="1"/>
    <col min="34" max="34" width="8.85546875" style="2" customWidth="1"/>
    <col min="35" max="39" width="9.140625" style="2" bestFit="1" customWidth="1"/>
    <col min="40" max="40" width="11.7109375" style="2" customWidth="1"/>
    <col min="41" max="98" width="9.140625" style="2"/>
    <col min="99" max="16384" width="9.140625" style="3"/>
  </cols>
  <sheetData>
    <row r="1" spans="1:98" ht="31.5" customHeight="1">
      <c r="A1" s="288" t="s">
        <v>177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8"/>
      <c r="R1" s="288"/>
      <c r="S1" s="288"/>
      <c r="T1" s="288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98" s="8" customFormat="1" ht="31.5" customHeight="1">
      <c r="A2" s="4" t="s">
        <v>31</v>
      </c>
      <c r="B2" s="5">
        <v>2000</v>
      </c>
      <c r="C2" s="5">
        <v>2001</v>
      </c>
      <c r="D2" s="5">
        <v>2002</v>
      </c>
      <c r="E2" s="5">
        <v>2003</v>
      </c>
      <c r="F2" s="5">
        <v>2004</v>
      </c>
      <c r="G2" s="5">
        <v>2005</v>
      </c>
      <c r="H2" s="5">
        <v>2006</v>
      </c>
      <c r="I2" s="5">
        <v>2007</v>
      </c>
      <c r="J2" s="5">
        <v>2008</v>
      </c>
      <c r="K2" s="5">
        <v>2009</v>
      </c>
      <c r="L2" s="5">
        <v>2010</v>
      </c>
      <c r="M2" s="5">
        <v>2011</v>
      </c>
      <c r="N2" s="5">
        <v>2012</v>
      </c>
      <c r="O2" s="5">
        <v>2013</v>
      </c>
      <c r="P2" s="5">
        <v>2014</v>
      </c>
      <c r="Q2" s="5">
        <v>2015</v>
      </c>
      <c r="R2" s="5">
        <v>2016</v>
      </c>
      <c r="S2" s="5">
        <v>2017</v>
      </c>
      <c r="T2" s="5">
        <v>2018</v>
      </c>
      <c r="U2" s="6" t="s">
        <v>3</v>
      </c>
      <c r="V2" s="104" t="s">
        <v>146</v>
      </c>
      <c r="W2" s="104" t="s">
        <v>147</v>
      </c>
      <c r="X2" s="7"/>
      <c r="Y2" s="7"/>
      <c r="Z2" s="7"/>
      <c r="AA2" s="7"/>
      <c r="AB2" s="7"/>
      <c r="AC2" s="7"/>
      <c r="AD2" s="7"/>
      <c r="AE2" s="7"/>
      <c r="AF2" s="7"/>
      <c r="AH2" s="9"/>
      <c r="AI2" s="9"/>
      <c r="AJ2" s="9"/>
      <c r="AK2" s="9"/>
      <c r="AL2" s="9"/>
      <c r="AM2" s="9"/>
      <c r="AN2" s="10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</row>
    <row r="3" spans="1:98" s="8" customFormat="1" ht="15" customHeight="1">
      <c r="A3" s="13" t="s">
        <v>208</v>
      </c>
      <c r="B3" s="14">
        <v>81.672032999999999</v>
      </c>
      <c r="C3" s="14">
        <v>63.377611000000002</v>
      </c>
      <c r="D3" s="14">
        <v>51.150198000000003</v>
      </c>
      <c r="E3" s="14">
        <v>58.841112000000003</v>
      </c>
      <c r="F3" s="14">
        <v>62.612692000000003</v>
      </c>
      <c r="G3" s="14">
        <v>50.879959999999997</v>
      </c>
      <c r="H3" s="14">
        <v>47.341234</v>
      </c>
      <c r="I3" s="14">
        <v>56.992086999999998</v>
      </c>
      <c r="J3" s="14">
        <v>54.056061</v>
      </c>
      <c r="K3" s="14">
        <v>33.883071999999999</v>
      </c>
      <c r="L3" s="14">
        <v>35.699165999999998</v>
      </c>
      <c r="M3" s="14">
        <v>41.127028000000003</v>
      </c>
      <c r="N3" s="14">
        <v>49.476323999999998</v>
      </c>
      <c r="O3" s="14">
        <v>48.098578000000003</v>
      </c>
      <c r="P3" s="14">
        <v>50.124198999999997</v>
      </c>
      <c r="Q3" s="14">
        <v>46.356625999999999</v>
      </c>
      <c r="R3" s="14">
        <v>47.882446000000002</v>
      </c>
      <c r="S3" s="14">
        <v>59.636557000000003</v>
      </c>
      <c r="T3" s="14">
        <v>94.716359999999995</v>
      </c>
      <c r="U3" s="15">
        <f t="shared" ref="U3:U12" si="0">AVERAGE(B3:T3)</f>
        <v>54.417018105263146</v>
      </c>
      <c r="V3" s="105">
        <f>(T3/B3)^(1/19)-1</f>
        <v>7.8291790647746495E-3</v>
      </c>
      <c r="W3" s="105">
        <f>(T3-B3)/B3</f>
        <v>0.15971595809302305</v>
      </c>
      <c r="X3" s="7"/>
      <c r="Y3" s="14"/>
      <c r="Z3" s="14"/>
      <c r="AA3" s="14"/>
      <c r="AB3" s="14"/>
      <c r="AC3" s="14"/>
      <c r="AD3" s="7"/>
      <c r="AE3" s="7"/>
      <c r="AF3" s="7"/>
      <c r="AN3" s="10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</row>
    <row r="4" spans="1:98" s="8" customFormat="1" ht="15" customHeight="1">
      <c r="A4" s="13" t="s">
        <v>209</v>
      </c>
      <c r="B4" s="14">
        <v>6.2220969999999998</v>
      </c>
      <c r="C4" s="14">
        <v>4.0998650000000003</v>
      </c>
      <c r="D4" s="14">
        <v>6.0460130000000003</v>
      </c>
      <c r="E4" s="14">
        <v>6.8352529999999998</v>
      </c>
      <c r="F4" s="14">
        <v>5.9655579999999997</v>
      </c>
      <c r="G4" s="14">
        <v>9.9107489999999991</v>
      </c>
      <c r="H4" s="14">
        <v>26.307998999999999</v>
      </c>
      <c r="I4" s="14">
        <v>11.57164</v>
      </c>
      <c r="J4" s="14">
        <v>8.2722479999999994</v>
      </c>
      <c r="K4" s="14">
        <v>7.251118</v>
      </c>
      <c r="L4" s="14">
        <v>6.5657959999999997</v>
      </c>
      <c r="M4" s="14">
        <v>7.5721350000000003</v>
      </c>
      <c r="N4" s="14">
        <v>7.48942</v>
      </c>
      <c r="O4" s="14">
        <v>6.9109590000000001</v>
      </c>
      <c r="P4" s="14">
        <v>7.0447540000000002</v>
      </c>
      <c r="Q4" s="14">
        <v>3.8301289999999999</v>
      </c>
      <c r="R4" s="14">
        <v>2.3497249999999998</v>
      </c>
      <c r="S4" s="14">
        <v>1.921519</v>
      </c>
      <c r="T4" s="14">
        <v>2.5812810000000002</v>
      </c>
      <c r="U4" s="15">
        <f t="shared" si="0"/>
        <v>7.3025398947368432</v>
      </c>
      <c r="V4" s="105">
        <f t="shared" ref="V4:V12" si="1">(T4/B4)^(1/19)-1</f>
        <v>-4.5250597783982549E-2</v>
      </c>
      <c r="W4" s="105">
        <f t="shared" ref="W4:W12" si="2">(T4-B4)/B4</f>
        <v>-0.58514291885838488</v>
      </c>
      <c r="X4" s="7"/>
      <c r="Y4" s="14"/>
      <c r="Z4" s="14"/>
      <c r="AA4" s="14"/>
      <c r="AB4" s="14"/>
      <c r="AC4" s="14"/>
      <c r="AD4" s="7"/>
      <c r="AE4" s="7"/>
      <c r="AF4" s="7"/>
      <c r="AN4" s="10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</row>
    <row r="5" spans="1:98" s="8" customFormat="1" ht="15" customHeight="1">
      <c r="A5" s="13" t="s">
        <v>210</v>
      </c>
      <c r="B5" s="14">
        <v>488.33465000000001</v>
      </c>
      <c r="C5" s="14">
        <v>517.653684</v>
      </c>
      <c r="D5" s="14">
        <v>532.12101399999995</v>
      </c>
      <c r="E5" s="14">
        <v>507.69209599999999</v>
      </c>
      <c r="F5" s="14">
        <v>474.85542900000002</v>
      </c>
      <c r="G5" s="14">
        <v>425.53040700000003</v>
      </c>
      <c r="H5" s="14">
        <v>429.848547</v>
      </c>
      <c r="I5" s="14">
        <v>440.33233200000001</v>
      </c>
      <c r="J5" s="14">
        <v>404.59951999999998</v>
      </c>
      <c r="K5" s="14">
        <v>332.00070599999998</v>
      </c>
      <c r="L5" s="14">
        <v>345.80263400000001</v>
      </c>
      <c r="M5" s="14">
        <v>365.718322</v>
      </c>
      <c r="N5" s="14">
        <v>361.65321699999998</v>
      </c>
      <c r="O5" s="14">
        <v>362.373987</v>
      </c>
      <c r="P5" s="14">
        <v>379.09833399999997</v>
      </c>
      <c r="Q5" s="14">
        <v>409.93696699999998</v>
      </c>
      <c r="R5" s="14">
        <v>424.686239</v>
      </c>
      <c r="S5" s="14">
        <v>444.18767700000001</v>
      </c>
      <c r="T5" s="14">
        <v>463.63127600000001</v>
      </c>
      <c r="U5" s="15">
        <f t="shared" si="0"/>
        <v>426.84510726315784</v>
      </c>
      <c r="V5" s="105">
        <f t="shared" si="1"/>
        <v>-2.7284476603605112E-3</v>
      </c>
      <c r="W5" s="105">
        <f t="shared" si="2"/>
        <v>-5.0586977598251516E-2</v>
      </c>
      <c r="X5" s="7"/>
      <c r="Y5" s="14"/>
      <c r="Z5" s="14"/>
      <c r="AA5" s="14"/>
      <c r="AB5" s="14"/>
      <c r="AC5" s="14"/>
      <c r="AD5" s="7"/>
      <c r="AE5" s="7"/>
      <c r="AF5" s="7"/>
      <c r="AN5" s="10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</row>
    <row r="6" spans="1:98" s="8" customFormat="1" ht="15" customHeight="1">
      <c r="A6" s="13" t="s">
        <v>211</v>
      </c>
      <c r="B6" s="14">
        <v>351.27870200000001</v>
      </c>
      <c r="C6" s="14">
        <v>322.95340199999998</v>
      </c>
      <c r="D6" s="14">
        <v>331.86232699999999</v>
      </c>
      <c r="E6" s="14">
        <v>343.44533200000001</v>
      </c>
      <c r="F6" s="14">
        <v>348.46810099999999</v>
      </c>
      <c r="G6" s="14">
        <v>329.43554599999999</v>
      </c>
      <c r="H6" s="14">
        <v>333.83229</v>
      </c>
      <c r="I6" s="14">
        <v>335.16783700000002</v>
      </c>
      <c r="J6" s="14">
        <v>335.58934399999998</v>
      </c>
      <c r="K6" s="14">
        <v>294.55546800000002</v>
      </c>
      <c r="L6" s="14">
        <v>351.31386099999997</v>
      </c>
      <c r="M6" s="14">
        <v>402.61762499999998</v>
      </c>
      <c r="N6" s="14">
        <v>417.19726700000001</v>
      </c>
      <c r="O6" s="14">
        <v>416.31125400000002</v>
      </c>
      <c r="P6" s="14">
        <v>405.51740599999999</v>
      </c>
      <c r="Q6" s="14">
        <v>441.40155599999997</v>
      </c>
      <c r="R6" s="14">
        <v>459.91743400000001</v>
      </c>
      <c r="S6" s="14">
        <v>482.28992599999998</v>
      </c>
      <c r="T6" s="14">
        <v>502.84827200000001</v>
      </c>
      <c r="U6" s="15">
        <f t="shared" si="0"/>
        <v>379.26331315789474</v>
      </c>
      <c r="V6" s="105">
        <f t="shared" si="1"/>
        <v>1.9058739894530996E-2</v>
      </c>
      <c r="W6" s="105">
        <f t="shared" si="2"/>
        <v>0.43147953216930296</v>
      </c>
      <c r="X6" s="7"/>
      <c r="Y6" s="14"/>
      <c r="Z6" s="14"/>
      <c r="AA6" s="14"/>
      <c r="AB6" s="14"/>
      <c r="AC6" s="14"/>
      <c r="AD6" s="7"/>
      <c r="AE6" s="7"/>
      <c r="AF6" s="7"/>
      <c r="AN6" s="10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</row>
    <row r="7" spans="1:98" s="8" customFormat="1" ht="18" customHeight="1">
      <c r="A7" s="16" t="s">
        <v>4</v>
      </c>
      <c r="B7" s="17">
        <f t="shared" ref="B7:S7" si="3">SUM(B3:B6)</f>
        <v>927.50748199999998</v>
      </c>
      <c r="C7" s="17">
        <f t="shared" si="3"/>
        <v>908.08456200000001</v>
      </c>
      <c r="D7" s="17">
        <f t="shared" si="3"/>
        <v>921.17955200000006</v>
      </c>
      <c r="E7" s="17">
        <f t="shared" si="3"/>
        <v>916.81379300000003</v>
      </c>
      <c r="F7" s="17">
        <f t="shared" si="3"/>
        <v>891.90177999999992</v>
      </c>
      <c r="G7" s="17">
        <f t="shared" si="3"/>
        <v>815.75666200000001</v>
      </c>
      <c r="H7" s="17">
        <f t="shared" si="3"/>
        <v>837.33006999999998</v>
      </c>
      <c r="I7" s="17">
        <f t="shared" si="3"/>
        <v>844.06389600000011</v>
      </c>
      <c r="J7" s="17">
        <f t="shared" si="3"/>
        <v>802.51717299999996</v>
      </c>
      <c r="K7" s="17">
        <f t="shared" si="3"/>
        <v>667.69036400000005</v>
      </c>
      <c r="L7" s="17">
        <f t="shared" si="3"/>
        <v>739.38145699999995</v>
      </c>
      <c r="M7" s="17">
        <f t="shared" si="3"/>
        <v>817.03511000000003</v>
      </c>
      <c r="N7" s="17">
        <f t="shared" si="3"/>
        <v>835.81622800000002</v>
      </c>
      <c r="O7" s="17">
        <f t="shared" si="3"/>
        <v>833.69477800000004</v>
      </c>
      <c r="P7" s="17">
        <f t="shared" si="3"/>
        <v>841.78469299999995</v>
      </c>
      <c r="Q7" s="17">
        <f t="shared" si="3"/>
        <v>901.52527799999996</v>
      </c>
      <c r="R7" s="17">
        <f t="shared" si="3"/>
        <v>934.83584399999995</v>
      </c>
      <c r="S7" s="17">
        <f t="shared" si="3"/>
        <v>988.03567900000007</v>
      </c>
      <c r="T7" s="17">
        <f>SUM(T3:T6)</f>
        <v>1063.7771889999999</v>
      </c>
      <c r="U7" s="18">
        <f t="shared" si="0"/>
        <v>867.82797842105242</v>
      </c>
      <c r="V7" s="106">
        <f t="shared" si="1"/>
        <v>7.2408457902157775E-3</v>
      </c>
      <c r="W7" s="106">
        <f t="shared" si="2"/>
        <v>0.14692033179738806</v>
      </c>
      <c r="X7" s="14"/>
      <c r="Y7" s="14"/>
      <c r="Z7" s="14"/>
      <c r="AA7" s="14"/>
      <c r="AB7" s="14"/>
      <c r="AC7" s="14"/>
      <c r="AD7" s="7"/>
      <c r="AE7" s="7"/>
      <c r="AF7" s="7"/>
      <c r="AN7" s="10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</row>
    <row r="8" spans="1:98" s="8" customFormat="1" ht="15" customHeight="1">
      <c r="A8" s="13" t="s">
        <v>208</v>
      </c>
      <c r="B8" s="14">
        <v>111.340771</v>
      </c>
      <c r="C8" s="14">
        <v>100.586085</v>
      </c>
      <c r="D8" s="14">
        <v>95.590163000000004</v>
      </c>
      <c r="E8" s="14">
        <v>118.420214</v>
      </c>
      <c r="F8" s="14">
        <v>89.447342000000006</v>
      </c>
      <c r="G8" s="14">
        <v>80.503722999999994</v>
      </c>
      <c r="H8" s="14">
        <v>69.989009999999993</v>
      </c>
      <c r="I8" s="14">
        <v>91.604223000000005</v>
      </c>
      <c r="J8" s="14">
        <v>82.319543999999993</v>
      </c>
      <c r="K8" s="14">
        <v>59.791442000000004</v>
      </c>
      <c r="L8" s="14">
        <v>72.181979999999996</v>
      </c>
      <c r="M8" s="14">
        <v>92.812055000000001</v>
      </c>
      <c r="N8" s="14">
        <v>90.116787000000002</v>
      </c>
      <c r="O8" s="14">
        <v>100.814142</v>
      </c>
      <c r="P8" s="14">
        <v>93.789704999999998</v>
      </c>
      <c r="Q8" s="14">
        <v>102.925138</v>
      </c>
      <c r="R8" s="14">
        <v>118.471874</v>
      </c>
      <c r="S8" s="14">
        <v>136.11792399999999</v>
      </c>
      <c r="T8" s="14">
        <v>175.14888099999999</v>
      </c>
      <c r="U8" s="15">
        <f t="shared" si="0"/>
        <v>99.051105421052625</v>
      </c>
      <c r="V8" s="105">
        <f t="shared" si="1"/>
        <v>2.41308026671887E-2</v>
      </c>
      <c r="W8" s="105">
        <f t="shared" si="2"/>
        <v>0.5730884511299098</v>
      </c>
      <c r="X8" s="7"/>
      <c r="Y8" s="14"/>
      <c r="Z8" s="14"/>
      <c r="AA8" s="14"/>
      <c r="AB8" s="14"/>
      <c r="AC8" s="14"/>
      <c r="AD8" s="7"/>
      <c r="AE8" s="7"/>
      <c r="AF8" s="7"/>
      <c r="AN8" s="10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</row>
    <row r="9" spans="1:98" s="8" customFormat="1" ht="15" customHeight="1">
      <c r="A9" s="13" t="s">
        <v>209</v>
      </c>
      <c r="B9" s="14">
        <v>16.630255999999999</v>
      </c>
      <c r="C9" s="14">
        <v>12.180201</v>
      </c>
      <c r="D9" s="14">
        <v>16.665098</v>
      </c>
      <c r="E9" s="14">
        <v>16.261590000000002</v>
      </c>
      <c r="F9" s="14">
        <v>13.018826000000001</v>
      </c>
      <c r="G9" s="14">
        <v>25.006042999999998</v>
      </c>
      <c r="H9" s="14">
        <v>32.671419</v>
      </c>
      <c r="I9" s="14">
        <v>17.411594999999998</v>
      </c>
      <c r="J9" s="14">
        <v>19.328849000000002</v>
      </c>
      <c r="K9" s="14">
        <v>6.9399829999999998</v>
      </c>
      <c r="L9" s="14">
        <v>9.3235329999999994</v>
      </c>
      <c r="M9" s="14">
        <v>17.000133000000002</v>
      </c>
      <c r="N9" s="14">
        <v>11.755464</v>
      </c>
      <c r="O9" s="14">
        <v>11.667759999999999</v>
      </c>
      <c r="P9" s="14">
        <v>13.419696</v>
      </c>
      <c r="Q9" s="14">
        <v>11.214065</v>
      </c>
      <c r="R9" s="14">
        <v>9.5638729999999992</v>
      </c>
      <c r="S9" s="14">
        <v>8.7603200000000001</v>
      </c>
      <c r="T9" s="14">
        <v>9.7362169999999999</v>
      </c>
      <c r="U9" s="15">
        <f t="shared" si="0"/>
        <v>14.66078531578947</v>
      </c>
      <c r="V9" s="105">
        <f t="shared" si="1"/>
        <v>-2.7784142268221679E-2</v>
      </c>
      <c r="W9" s="105">
        <f t="shared" si="2"/>
        <v>-0.41454797809486515</v>
      </c>
      <c r="X9" s="7"/>
      <c r="Y9" s="14"/>
      <c r="Z9" s="14"/>
      <c r="AA9" s="14"/>
      <c r="AB9" s="14"/>
      <c r="AC9" s="14"/>
      <c r="AD9" s="7"/>
      <c r="AE9" s="7"/>
      <c r="AF9" s="7"/>
      <c r="AN9" s="10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</row>
    <row r="10" spans="1:98" s="8" customFormat="1" ht="15" customHeight="1">
      <c r="A10" s="13" t="s">
        <v>210</v>
      </c>
      <c r="B10" s="14">
        <v>23.895318</v>
      </c>
      <c r="C10" s="14">
        <v>25.895699</v>
      </c>
      <c r="D10" s="14">
        <v>27.138114000000002</v>
      </c>
      <c r="E10" s="14">
        <v>33.581327999999999</v>
      </c>
      <c r="F10" s="14">
        <v>31.950994000000001</v>
      </c>
      <c r="G10" s="14">
        <v>30.661055000000001</v>
      </c>
      <c r="H10" s="14">
        <v>27.051572</v>
      </c>
      <c r="I10" s="14">
        <v>22.324407000000001</v>
      </c>
      <c r="J10" s="14">
        <v>23.563887000000001</v>
      </c>
      <c r="K10" s="14">
        <v>20.262782000000001</v>
      </c>
      <c r="L10" s="14">
        <v>17.861553000000001</v>
      </c>
      <c r="M10" s="14">
        <v>19.828520000000001</v>
      </c>
      <c r="N10" s="14">
        <v>22.143377000000001</v>
      </c>
      <c r="O10" s="14">
        <v>15.722842999999999</v>
      </c>
      <c r="P10" s="14">
        <v>22.213789999999999</v>
      </c>
      <c r="Q10" s="14">
        <v>27.122846000000003</v>
      </c>
      <c r="R10" s="14">
        <v>31.290732999999999</v>
      </c>
      <c r="S10" s="14">
        <v>23.168633999999997</v>
      </c>
      <c r="T10" s="14">
        <v>26.699804</v>
      </c>
      <c r="U10" s="15">
        <f t="shared" si="0"/>
        <v>24.861960842105262</v>
      </c>
      <c r="V10" s="105">
        <f t="shared" si="1"/>
        <v>5.8578104944220222E-3</v>
      </c>
      <c r="W10" s="105">
        <f t="shared" si="2"/>
        <v>0.11736550231304729</v>
      </c>
      <c r="X10" s="7"/>
      <c r="Y10" s="14"/>
      <c r="Z10" s="14"/>
      <c r="AA10" s="14"/>
      <c r="AB10" s="14"/>
      <c r="AC10" s="14"/>
      <c r="AD10" s="7"/>
      <c r="AE10" s="7"/>
      <c r="AF10" s="7"/>
      <c r="AN10" s="10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</row>
    <row r="11" spans="1:98" s="8" customFormat="1" ht="15" customHeight="1">
      <c r="A11" s="13" t="s">
        <v>211</v>
      </c>
      <c r="B11" s="14">
        <v>10.474409</v>
      </c>
      <c r="C11" s="14">
        <v>8.9247870000000002</v>
      </c>
      <c r="D11" s="14">
        <v>8.7455700000000007</v>
      </c>
      <c r="E11" s="14">
        <v>9.7950619999999997</v>
      </c>
      <c r="F11" s="14">
        <v>7.6789860000000001</v>
      </c>
      <c r="G11" s="14">
        <v>9.2722200000000008</v>
      </c>
      <c r="H11" s="14">
        <v>9.6335990000000002</v>
      </c>
      <c r="I11" s="14">
        <v>10.608326999999999</v>
      </c>
      <c r="J11" s="14">
        <v>6.85351</v>
      </c>
      <c r="K11" s="14">
        <v>4.376582</v>
      </c>
      <c r="L11" s="14">
        <v>4.9149200000000004</v>
      </c>
      <c r="M11" s="14">
        <v>7.0476970000000003</v>
      </c>
      <c r="N11" s="14">
        <v>8.2882149999999992</v>
      </c>
      <c r="O11" s="14">
        <v>5.4827969999999997</v>
      </c>
      <c r="P11" s="14">
        <v>5.5810510000000004</v>
      </c>
      <c r="Q11" s="14">
        <v>6.2208239999999995</v>
      </c>
      <c r="R11" s="14">
        <v>8.4821200000000001</v>
      </c>
      <c r="S11" s="14">
        <v>7.1819290000000002</v>
      </c>
      <c r="T11" s="14">
        <v>8.3133189999999999</v>
      </c>
      <c r="U11" s="15">
        <f t="shared" si="0"/>
        <v>7.7829433684210523</v>
      </c>
      <c r="V11" s="105">
        <f t="shared" si="1"/>
        <v>-1.2088243869198378E-2</v>
      </c>
      <c r="W11" s="105">
        <f t="shared" si="2"/>
        <v>-0.20632094851365837</v>
      </c>
      <c r="X11" s="7"/>
      <c r="Y11" s="14"/>
      <c r="Z11" s="14"/>
      <c r="AA11" s="14"/>
      <c r="AB11" s="14"/>
      <c r="AC11" s="14"/>
      <c r="AD11" s="7"/>
      <c r="AE11" s="7"/>
      <c r="AF11" s="7"/>
      <c r="AN11" s="10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</row>
    <row r="12" spans="1:98" s="8" customFormat="1" ht="18" customHeight="1">
      <c r="A12" s="16" t="s">
        <v>5</v>
      </c>
      <c r="B12" s="17">
        <f t="shared" ref="B12:R12" si="4">SUM(B8:B11)</f>
        <v>162.340754</v>
      </c>
      <c r="C12" s="17">
        <f t="shared" si="4"/>
        <v>147.586772</v>
      </c>
      <c r="D12" s="17">
        <f t="shared" si="4"/>
        <v>148.13894499999998</v>
      </c>
      <c r="E12" s="17">
        <f t="shared" si="4"/>
        <v>178.05819399999999</v>
      </c>
      <c r="F12" s="17">
        <f t="shared" si="4"/>
        <v>142.09614800000003</v>
      </c>
      <c r="G12" s="17">
        <f t="shared" si="4"/>
        <v>145.44304099999999</v>
      </c>
      <c r="H12" s="17">
        <f t="shared" si="4"/>
        <v>139.34559999999999</v>
      </c>
      <c r="I12" s="17">
        <f t="shared" si="4"/>
        <v>141.94855200000001</v>
      </c>
      <c r="J12" s="17">
        <f t="shared" si="4"/>
        <v>132.06578999999999</v>
      </c>
      <c r="K12" s="17">
        <f t="shared" si="4"/>
        <v>91.370789000000002</v>
      </c>
      <c r="L12" s="17">
        <f t="shared" si="4"/>
        <v>104.28198599999999</v>
      </c>
      <c r="M12" s="17">
        <f t="shared" si="4"/>
        <v>136.68840500000002</v>
      </c>
      <c r="N12" s="17">
        <f t="shared" si="4"/>
        <v>132.303843</v>
      </c>
      <c r="O12" s="17">
        <f t="shared" si="4"/>
        <v>133.68754200000001</v>
      </c>
      <c r="P12" s="17">
        <f t="shared" si="4"/>
        <v>135.004242</v>
      </c>
      <c r="Q12" s="17">
        <f t="shared" si="4"/>
        <v>147.48287300000001</v>
      </c>
      <c r="R12" s="17">
        <f t="shared" si="4"/>
        <v>167.80859999999998</v>
      </c>
      <c r="S12" s="17">
        <f>SUM(S8:S11)</f>
        <v>175.22880699999999</v>
      </c>
      <c r="T12" s="17">
        <f>SUM(T8:T11)</f>
        <v>219.89822100000001</v>
      </c>
      <c r="U12" s="18">
        <f t="shared" si="0"/>
        <v>146.3567949473684</v>
      </c>
      <c r="V12" s="107">
        <f t="shared" si="1"/>
        <v>1.6100194711915261E-2</v>
      </c>
      <c r="W12" s="107">
        <f t="shared" si="2"/>
        <v>0.35454724449536562</v>
      </c>
      <c r="X12" s="7"/>
      <c r="Y12" s="14"/>
      <c r="Z12" s="14"/>
      <c r="AA12" s="14"/>
      <c r="AB12" s="14"/>
      <c r="AC12" s="14"/>
      <c r="AD12" s="7"/>
      <c r="AE12" s="7"/>
      <c r="AF12" s="7"/>
      <c r="AG12" s="11"/>
      <c r="AN12" s="10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</row>
    <row r="13" spans="1:98" s="8" customFormat="1" ht="19.5" customHeight="1">
      <c r="A13" s="19" t="s">
        <v>6</v>
      </c>
      <c r="B13" s="20">
        <f t="shared" ref="B13:R13" si="5">B7-B12</f>
        <v>765.16672799999992</v>
      </c>
      <c r="C13" s="20">
        <f t="shared" si="5"/>
        <v>760.49779000000001</v>
      </c>
      <c r="D13" s="20">
        <f t="shared" si="5"/>
        <v>773.04060700000014</v>
      </c>
      <c r="E13" s="20">
        <f t="shared" si="5"/>
        <v>738.75559900000007</v>
      </c>
      <c r="F13" s="20">
        <f t="shared" si="5"/>
        <v>749.80563199999983</v>
      </c>
      <c r="G13" s="20">
        <f t="shared" si="5"/>
        <v>670.31362100000001</v>
      </c>
      <c r="H13" s="20">
        <f t="shared" si="5"/>
        <v>697.98446999999999</v>
      </c>
      <c r="I13" s="20">
        <f t="shared" si="5"/>
        <v>702.11534400000005</v>
      </c>
      <c r="J13" s="20">
        <f t="shared" si="5"/>
        <v>670.45138299999996</v>
      </c>
      <c r="K13" s="20">
        <f t="shared" si="5"/>
        <v>576.31957499999999</v>
      </c>
      <c r="L13" s="20">
        <f t="shared" si="5"/>
        <v>635.09947099999999</v>
      </c>
      <c r="M13" s="20">
        <f t="shared" si="5"/>
        <v>680.34670500000004</v>
      </c>
      <c r="N13" s="20">
        <f t="shared" si="5"/>
        <v>703.51238499999999</v>
      </c>
      <c r="O13" s="20">
        <f t="shared" si="5"/>
        <v>700.00723600000003</v>
      </c>
      <c r="P13" s="20">
        <f t="shared" si="5"/>
        <v>706.78045099999997</v>
      </c>
      <c r="Q13" s="20">
        <f t="shared" si="5"/>
        <v>754.04240499999992</v>
      </c>
      <c r="R13" s="20">
        <f t="shared" si="5"/>
        <v>767.027244</v>
      </c>
      <c r="S13" s="20">
        <f>S7-S12</f>
        <v>812.80687200000011</v>
      </c>
      <c r="T13" s="20">
        <f>T7-T12</f>
        <v>843.87896799999987</v>
      </c>
      <c r="U13" s="21">
        <f>U7-U12</f>
        <v>721.47118347368405</v>
      </c>
      <c r="V13" s="108"/>
      <c r="W13" s="108"/>
      <c r="X13" s="22"/>
      <c r="Y13" s="22"/>
      <c r="Z13" s="22"/>
      <c r="AA13" s="22"/>
      <c r="AB13" s="22"/>
      <c r="AC13" s="22"/>
      <c r="AD13" s="23"/>
      <c r="AE13" s="23"/>
      <c r="AG13" s="11"/>
      <c r="AH13" s="24"/>
      <c r="AI13" s="24"/>
      <c r="AJ13" s="24"/>
      <c r="AK13" s="24"/>
      <c r="AL13" s="24"/>
      <c r="AN13" s="10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</row>
    <row r="14" spans="1:98" s="8" customFormat="1" ht="19.5" customHeight="1">
      <c r="A14" s="25" t="s">
        <v>7</v>
      </c>
      <c r="B14" s="26">
        <f t="shared" ref="B14:R14" si="6">B7/B12</f>
        <v>5.7133372806682905</v>
      </c>
      <c r="C14" s="26">
        <f t="shared" si="6"/>
        <v>6.1528858561931283</v>
      </c>
      <c r="D14" s="26">
        <f t="shared" si="6"/>
        <v>6.2183482675673183</v>
      </c>
      <c r="E14" s="26">
        <f t="shared" si="6"/>
        <v>5.1489559250499877</v>
      </c>
      <c r="F14" s="26">
        <f t="shared" si="6"/>
        <v>6.2767484731535417</v>
      </c>
      <c r="G14" s="26">
        <f t="shared" si="6"/>
        <v>5.6087706664494181</v>
      </c>
      <c r="H14" s="26">
        <f t="shared" si="6"/>
        <v>6.0090169334374393</v>
      </c>
      <c r="I14" s="26">
        <f t="shared" si="6"/>
        <v>5.9462663345801516</v>
      </c>
      <c r="J14" s="26">
        <f t="shared" si="6"/>
        <v>6.0766468969746068</v>
      </c>
      <c r="K14" s="26">
        <f t="shared" si="6"/>
        <v>7.3074816503992324</v>
      </c>
      <c r="L14" s="26">
        <f t="shared" si="6"/>
        <v>7.090212656671115</v>
      </c>
      <c r="M14" s="26">
        <f t="shared" si="6"/>
        <v>5.9773549190218436</v>
      </c>
      <c r="N14" s="26">
        <f t="shared" si="6"/>
        <v>6.3173994726668674</v>
      </c>
      <c r="O14" s="26">
        <f t="shared" si="6"/>
        <v>6.23614411281494</v>
      </c>
      <c r="P14" s="26">
        <f t="shared" si="6"/>
        <v>6.2352462450772466</v>
      </c>
      <c r="Q14" s="26">
        <f t="shared" si="6"/>
        <v>6.1127455660563372</v>
      </c>
      <c r="R14" s="26">
        <f t="shared" si="6"/>
        <v>5.5708458565294032</v>
      </c>
      <c r="S14" s="26">
        <f>S7/S12</f>
        <v>5.6385459441038144</v>
      </c>
      <c r="T14" s="26">
        <f>T7/T12</f>
        <v>4.8375888816308334</v>
      </c>
      <c r="U14" s="27">
        <f>U7/U12</f>
        <v>5.9295366418288502</v>
      </c>
      <c r="V14" s="108"/>
      <c r="W14" s="108"/>
      <c r="X14" s="22"/>
      <c r="Y14" s="22"/>
      <c r="Z14" s="22"/>
      <c r="AA14" s="22"/>
      <c r="AB14" s="22"/>
      <c r="AC14" s="22"/>
      <c r="AD14" s="23"/>
      <c r="AE14" s="23"/>
      <c r="AG14" s="11"/>
      <c r="AH14" s="289"/>
      <c r="AI14" s="289"/>
      <c r="AJ14" s="289"/>
      <c r="AK14" s="289"/>
      <c r="AL14" s="289"/>
      <c r="AM14" s="289"/>
      <c r="AN14" s="10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</row>
    <row r="15" spans="1:98" s="8" customFormat="1">
      <c r="A15" s="28"/>
      <c r="J15" s="29"/>
      <c r="K15" s="29"/>
      <c r="L15" s="29"/>
      <c r="M15" s="29"/>
      <c r="N15" s="29"/>
      <c r="Q15" s="30"/>
      <c r="R15" s="31"/>
      <c r="S15" s="31"/>
      <c r="T15" s="291" t="s">
        <v>142</v>
      </c>
      <c r="U15" s="291"/>
      <c r="V15" s="291"/>
      <c r="W15" s="291"/>
      <c r="X15" s="31"/>
      <c r="Y15" s="31"/>
      <c r="Z15" s="31"/>
      <c r="AA15" s="31"/>
      <c r="AB15" s="31"/>
      <c r="AC15" s="31"/>
      <c r="AD15" s="23"/>
      <c r="AE15" s="23"/>
      <c r="AH15" s="32"/>
      <c r="AI15" s="32"/>
      <c r="AJ15" s="32"/>
      <c r="AK15" s="32"/>
      <c r="AL15" s="32"/>
      <c r="AM15" s="32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</row>
    <row r="16" spans="1:98" s="8" customFormat="1" ht="18" customHeight="1">
      <c r="A16" s="33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34"/>
      <c r="AE16" s="34"/>
      <c r="AH16" s="32"/>
      <c r="AI16" s="32"/>
      <c r="AJ16" s="32"/>
      <c r="AK16" s="32"/>
      <c r="AL16" s="32"/>
      <c r="AM16" s="32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</row>
    <row r="17" spans="1:98" s="37" customFormat="1" ht="18" customHeight="1">
      <c r="A17" s="33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35"/>
      <c r="AE17" s="34"/>
      <c r="AF17" s="8"/>
      <c r="AG17" s="8"/>
      <c r="AH17" s="36"/>
      <c r="AI17" s="36"/>
      <c r="AJ17" s="36"/>
      <c r="AK17" s="36"/>
      <c r="AL17" s="36"/>
      <c r="AM17" s="36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32"/>
      <c r="BT17" s="32"/>
      <c r="BU17" s="32"/>
      <c r="BV17" s="32"/>
      <c r="BW17" s="32"/>
      <c r="BX17" s="32"/>
      <c r="BY17" s="32"/>
      <c r="BZ17" s="32"/>
      <c r="CA17" s="32"/>
      <c r="CB17" s="32"/>
      <c r="CC17" s="32"/>
      <c r="CD17" s="32"/>
      <c r="CE17" s="32"/>
      <c r="CF17" s="32"/>
      <c r="CG17" s="32"/>
      <c r="CH17" s="32"/>
      <c r="CI17" s="32"/>
      <c r="CJ17" s="32"/>
      <c r="CK17" s="32"/>
      <c r="CL17" s="32"/>
      <c r="CM17" s="32"/>
      <c r="CN17" s="32"/>
      <c r="CO17" s="32"/>
      <c r="CP17" s="32"/>
      <c r="CQ17" s="32"/>
      <c r="CR17" s="32"/>
      <c r="CS17" s="32"/>
      <c r="CT17" s="32"/>
    </row>
    <row r="18" spans="1:98" s="40" customFormat="1" ht="18" customHeight="1">
      <c r="A18" s="38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5"/>
      <c r="AE18" s="34"/>
      <c r="AF18" s="8"/>
      <c r="AG18" s="8"/>
      <c r="AH18" s="36"/>
      <c r="AI18" s="36"/>
      <c r="AJ18" s="36"/>
      <c r="AK18" s="36"/>
      <c r="AL18" s="36"/>
      <c r="AM18" s="36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  <c r="BF18" s="41"/>
      <c r="BG18" s="41"/>
      <c r="BH18" s="41"/>
      <c r="BI18" s="41"/>
      <c r="BJ18" s="41"/>
      <c r="BK18" s="41"/>
      <c r="BL18" s="41"/>
      <c r="BM18" s="41"/>
      <c r="BN18" s="41"/>
      <c r="BO18" s="41"/>
      <c r="BP18" s="41"/>
      <c r="BQ18" s="41"/>
      <c r="BR18" s="41"/>
      <c r="BS18" s="41"/>
      <c r="BT18" s="41"/>
      <c r="BU18" s="41"/>
      <c r="BV18" s="41"/>
      <c r="BW18" s="41"/>
      <c r="BX18" s="41"/>
      <c r="BY18" s="41"/>
      <c r="BZ18" s="41"/>
      <c r="CA18" s="41"/>
      <c r="CB18" s="41"/>
      <c r="CC18" s="41"/>
      <c r="CD18" s="41"/>
      <c r="CE18" s="41"/>
      <c r="CF18" s="41"/>
      <c r="CG18" s="41"/>
      <c r="CH18" s="41"/>
      <c r="CI18" s="41"/>
      <c r="CJ18" s="41"/>
      <c r="CK18" s="41"/>
      <c r="CL18" s="41"/>
      <c r="CM18" s="41"/>
      <c r="CN18" s="41"/>
      <c r="CO18" s="41"/>
      <c r="CP18" s="41"/>
      <c r="CQ18" s="41"/>
      <c r="CR18" s="41"/>
      <c r="CS18" s="41"/>
      <c r="CT18" s="41"/>
    </row>
    <row r="19" spans="1:98" s="42" customFormat="1" ht="18" customHeight="1">
      <c r="A19" s="38"/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5"/>
      <c r="AE19" s="34"/>
      <c r="AF19" s="8"/>
      <c r="AG19" s="8"/>
      <c r="AH19" s="36"/>
      <c r="AI19" s="36"/>
      <c r="AJ19" s="36"/>
      <c r="AK19" s="36"/>
      <c r="AL19" s="36"/>
      <c r="AM19" s="36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43"/>
      <c r="BV19" s="43"/>
      <c r="BW19" s="43"/>
      <c r="BX19" s="43"/>
      <c r="BY19" s="43"/>
      <c r="BZ19" s="43"/>
      <c r="CA19" s="43"/>
      <c r="CB19" s="43"/>
      <c r="CC19" s="43"/>
      <c r="CD19" s="43"/>
      <c r="CE19" s="43"/>
      <c r="CF19" s="43"/>
      <c r="CG19" s="43"/>
      <c r="CH19" s="43"/>
      <c r="CI19" s="43"/>
      <c r="CJ19" s="43"/>
      <c r="CK19" s="43"/>
      <c r="CL19" s="43"/>
      <c r="CM19" s="43"/>
      <c r="CN19" s="43"/>
      <c r="CO19" s="43"/>
      <c r="CP19" s="43"/>
      <c r="CQ19" s="43"/>
      <c r="CR19" s="43"/>
      <c r="CS19" s="43"/>
      <c r="CT19" s="43"/>
    </row>
    <row r="20" spans="1:98" s="42" customFormat="1" ht="18" customHeight="1">
      <c r="A20" s="38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44"/>
      <c r="AE20" s="23"/>
      <c r="AF20" s="8"/>
      <c r="AG20" s="8"/>
      <c r="AH20" s="36"/>
      <c r="AI20" s="36"/>
      <c r="AJ20" s="36"/>
      <c r="AK20" s="36"/>
      <c r="AL20" s="36"/>
      <c r="AM20" s="36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43"/>
      <c r="BV20" s="43"/>
      <c r="BW20" s="43"/>
      <c r="BX20" s="43"/>
      <c r="BY20" s="43"/>
      <c r="BZ20" s="43"/>
      <c r="CA20" s="43"/>
      <c r="CB20" s="43"/>
      <c r="CC20" s="43"/>
      <c r="CD20" s="43"/>
      <c r="CE20" s="43"/>
      <c r="CF20" s="43"/>
      <c r="CG20" s="43"/>
      <c r="CH20" s="43"/>
      <c r="CI20" s="43"/>
      <c r="CJ20" s="43"/>
      <c r="CK20" s="43"/>
      <c r="CL20" s="43"/>
      <c r="CM20" s="43"/>
      <c r="CN20" s="43"/>
      <c r="CO20" s="43"/>
      <c r="CP20" s="43"/>
      <c r="CQ20" s="43"/>
      <c r="CR20" s="43"/>
      <c r="CS20" s="43"/>
      <c r="CT20" s="43"/>
    </row>
    <row r="21" spans="1:98" s="8" customFormat="1" ht="18" customHeight="1">
      <c r="A21" s="38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44"/>
      <c r="AE21" s="23"/>
      <c r="AH21" s="36"/>
      <c r="AI21" s="36"/>
      <c r="AJ21" s="36"/>
      <c r="AK21" s="36"/>
      <c r="AL21" s="36"/>
      <c r="AM21" s="36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</row>
    <row r="22" spans="1:98" s="8" customFormat="1" ht="18" customHeight="1">
      <c r="A22" s="38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44"/>
      <c r="AE22" s="23"/>
      <c r="AH22" s="36"/>
      <c r="AI22" s="36"/>
      <c r="AJ22" s="36"/>
      <c r="AK22" s="36"/>
      <c r="AL22" s="36"/>
      <c r="AM22" s="36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</row>
    <row r="23" spans="1:98" s="8" customFormat="1" ht="18" customHeight="1">
      <c r="A23" s="38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44"/>
      <c r="AE23" s="23"/>
      <c r="AH23" s="36"/>
      <c r="AI23" s="36"/>
      <c r="AJ23" s="36"/>
      <c r="AK23" s="23"/>
      <c r="AL23" s="36"/>
      <c r="AM23" s="36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</row>
    <row r="24" spans="1:98" s="8" customFormat="1" ht="18" customHeight="1">
      <c r="A24" s="38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44"/>
      <c r="AE24" s="23"/>
      <c r="AH24" s="36"/>
      <c r="AI24" s="36"/>
      <c r="AJ24" s="36"/>
      <c r="AK24" s="23"/>
      <c r="AL24" s="36"/>
      <c r="AM24" s="36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</row>
    <row r="25" spans="1:98" s="8" customFormat="1" ht="18" customHeight="1">
      <c r="A25" s="38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44"/>
      <c r="AE25" s="23"/>
      <c r="AH25" s="36"/>
      <c r="AI25" s="36"/>
      <c r="AJ25" s="36"/>
      <c r="AK25" s="23"/>
      <c r="AL25" s="36"/>
      <c r="AM25" s="36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</row>
    <row r="26" spans="1:98" s="8" customFormat="1" ht="12" customHeight="1">
      <c r="A26" s="45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4"/>
      <c r="AE26" s="23"/>
      <c r="AG26" s="11"/>
      <c r="AH26" s="36"/>
      <c r="AI26" s="36"/>
      <c r="AJ26" s="36"/>
      <c r="AK26" s="23"/>
      <c r="AL26" s="36"/>
      <c r="AM26" s="36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</row>
    <row r="27" spans="1:98">
      <c r="A27" s="46" t="s">
        <v>145</v>
      </c>
    </row>
    <row r="49" spans="1:29" s="2" customFormat="1" ht="11.25">
      <c r="A49" s="46"/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9"/>
      <c r="P49" s="49"/>
      <c r="Q49" s="49"/>
      <c r="R49" s="49"/>
      <c r="S49" s="49"/>
      <c r="T49" s="39"/>
      <c r="U49" s="290">
        <v>42864.635367939816</v>
      </c>
      <c r="V49" s="290"/>
      <c r="W49" s="290"/>
      <c r="X49" s="290"/>
      <c r="Y49" s="290"/>
      <c r="Z49" s="290"/>
      <c r="AA49" s="290"/>
      <c r="AB49" s="290"/>
      <c r="AC49" s="290"/>
    </row>
    <row r="50" spans="1:29" s="2" customFormat="1" ht="10.5">
      <c r="A50" s="38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</row>
    <row r="51" spans="1:29" s="2" customFormat="1">
      <c r="A51" s="3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47"/>
      <c r="P51" s="47"/>
      <c r="Q51" s="47"/>
      <c r="R51" s="47"/>
      <c r="S51" s="47"/>
      <c r="T51" s="47"/>
      <c r="U51" s="51"/>
      <c r="V51" s="51"/>
      <c r="W51" s="51"/>
      <c r="X51" s="51"/>
      <c r="Y51" s="51"/>
      <c r="Z51" s="51"/>
      <c r="AA51" s="51"/>
      <c r="AB51" s="3"/>
      <c r="AC51" s="3"/>
    </row>
    <row r="52" spans="1:29" s="2" customFormat="1" ht="10.5">
      <c r="A52" s="52"/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4"/>
      <c r="U52" s="54"/>
      <c r="V52" s="54"/>
      <c r="W52" s="54"/>
      <c r="X52" s="54"/>
      <c r="Y52" s="54"/>
      <c r="Z52" s="54"/>
      <c r="AA52" s="54"/>
      <c r="AB52" s="54"/>
      <c r="AC52" s="54"/>
    </row>
  </sheetData>
  <mergeCells count="4">
    <mergeCell ref="A1:T1"/>
    <mergeCell ref="AH14:AM14"/>
    <mergeCell ref="U49:AC49"/>
    <mergeCell ref="T15:W15"/>
  </mergeCells>
  <conditionalFormatting sqref="B13:R13">
    <cfRule type="cellIs" dxfId="41" priority="25" operator="lessThan">
      <formula>0</formula>
    </cfRule>
    <cfRule type="cellIs" dxfId="40" priority="26" operator="greaterThan">
      <formula>0</formula>
    </cfRule>
    <cfRule type="cellIs" priority="27" operator="equal">
      <formula>0</formula>
    </cfRule>
  </conditionalFormatting>
  <conditionalFormatting sqref="S13">
    <cfRule type="cellIs" dxfId="39" priority="19" operator="lessThan">
      <formula>0</formula>
    </cfRule>
    <cfRule type="cellIs" dxfId="38" priority="20" operator="greaterThan">
      <formula>0</formula>
    </cfRule>
    <cfRule type="cellIs" priority="21" operator="equal">
      <formula>0</formula>
    </cfRule>
  </conditionalFormatting>
  <conditionalFormatting sqref="T13">
    <cfRule type="cellIs" dxfId="37" priority="16" operator="lessThan">
      <formula>0</formula>
    </cfRule>
    <cfRule type="cellIs" dxfId="36" priority="17" operator="greaterThan">
      <formula>0</formula>
    </cfRule>
    <cfRule type="cellIs" priority="18" operator="equal">
      <formula>0</formula>
    </cfRule>
  </conditionalFormatting>
  <conditionalFormatting sqref="U13">
    <cfRule type="cellIs" dxfId="35" priority="7" operator="lessThan">
      <formula>0</formula>
    </cfRule>
    <cfRule type="cellIs" dxfId="34" priority="8" operator="greaterThan">
      <formula>0</formula>
    </cfRule>
    <cfRule type="cellIs" priority="9" operator="equal">
      <formula>0</formula>
    </cfRule>
  </conditionalFormatting>
  <conditionalFormatting sqref="W3:W12">
    <cfRule type="cellIs" dxfId="33" priority="13" operator="lessThan">
      <formula>0</formula>
    </cfRule>
    <cfRule type="cellIs" dxfId="32" priority="14" operator="greaterThan">
      <formula>0</formula>
    </cfRule>
    <cfRule type="cellIs" priority="15" operator="equal">
      <formula>0</formula>
    </cfRule>
  </conditionalFormatting>
  <conditionalFormatting sqref="V3:V12">
    <cfRule type="cellIs" dxfId="31" priority="10" operator="lessThan">
      <formula>0</formula>
    </cfRule>
    <cfRule type="cellIs" dxfId="30" priority="11" operator="greaterThan">
      <formula>0</formula>
    </cfRule>
    <cfRule type="cellIs" priority="12" operator="equal">
      <formula>0</formula>
    </cfRule>
  </conditionalFormatting>
  <printOptions horizontalCentered="1" verticalCentered="1"/>
  <pageMargins left="0.19685039370078741" right="0.15748031496062992" top="0.19685039370078741" bottom="0.27559055118110237" header="0.15748031496062992" footer="0.15748031496062992"/>
  <pageSetup paperSize="9" scale="51" fitToHeight="3" orientation="landscape" r:id="rId1"/>
  <headerFooter alignWithMargins="0">
    <oddFooter>&amp;C&amp;9Pág. &amp;P de &amp;N</oddFooter>
  </headerFooter>
  <colBreaks count="1" manualBreakCount="1">
    <brk id="20" max="49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44"/>
  <sheetViews>
    <sheetView showGridLines="0" zoomScaleNormal="100" workbookViewId="0">
      <pane xSplit="1" ySplit="1" topLeftCell="B2" activePane="bottomRight" state="frozen"/>
      <selection sqref="A1:T1"/>
      <selection pane="topRight" sqref="A1:T1"/>
      <selection pane="bottomLeft" sqref="A1:T1"/>
      <selection pane="bottomRight" sqref="A1:T1"/>
    </sheetView>
  </sheetViews>
  <sheetFormatPr defaultRowHeight="12.75"/>
  <cols>
    <col min="1" max="1" width="56.7109375" style="55" customWidth="1"/>
    <col min="2" max="20" width="10.5703125" style="47" customWidth="1"/>
    <col min="21" max="23" width="11.140625" style="47" customWidth="1"/>
    <col min="24" max="29" width="7.28515625" style="47" customWidth="1"/>
    <col min="30" max="31" width="8.28515625" style="2" bestFit="1" customWidth="1"/>
    <col min="32" max="32" width="10" style="2" bestFit="1" customWidth="1"/>
    <col min="33" max="33" width="7.140625" style="2" customWidth="1"/>
    <col min="34" max="34" width="8.85546875" style="2" customWidth="1"/>
    <col min="35" max="39" width="9.140625" style="2" bestFit="1" customWidth="1"/>
    <col min="40" max="40" width="11.7109375" style="2" customWidth="1"/>
    <col min="41" max="98" width="9.140625" style="2"/>
    <col min="99" max="16384" width="9.140625" style="3"/>
  </cols>
  <sheetData>
    <row r="1" spans="1:98" ht="31.5" customHeight="1">
      <c r="A1" s="288" t="s">
        <v>178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8"/>
      <c r="R1" s="288"/>
      <c r="S1" s="288"/>
      <c r="T1" s="288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98" s="8" customFormat="1" ht="31.5" customHeight="1">
      <c r="A2" s="4" t="s">
        <v>32</v>
      </c>
      <c r="B2" s="5">
        <v>2000</v>
      </c>
      <c r="C2" s="5">
        <v>2001</v>
      </c>
      <c r="D2" s="5">
        <v>2002</v>
      </c>
      <c r="E2" s="5">
        <v>2003</v>
      </c>
      <c r="F2" s="5">
        <v>2004</v>
      </c>
      <c r="G2" s="5">
        <v>2005</v>
      </c>
      <c r="H2" s="5">
        <v>2006</v>
      </c>
      <c r="I2" s="5">
        <v>2007</v>
      </c>
      <c r="J2" s="5">
        <v>2008</v>
      </c>
      <c r="K2" s="5">
        <v>2009</v>
      </c>
      <c r="L2" s="5">
        <v>2010</v>
      </c>
      <c r="M2" s="5">
        <v>2011</v>
      </c>
      <c r="N2" s="5">
        <v>2012</v>
      </c>
      <c r="O2" s="5">
        <v>2013</v>
      </c>
      <c r="P2" s="5">
        <v>2014</v>
      </c>
      <c r="Q2" s="5">
        <v>2015</v>
      </c>
      <c r="R2" s="5">
        <v>2016</v>
      </c>
      <c r="S2" s="5">
        <v>2017</v>
      </c>
      <c r="T2" s="5">
        <v>2018</v>
      </c>
      <c r="U2" s="6" t="s">
        <v>3</v>
      </c>
      <c r="V2" s="104" t="s">
        <v>146</v>
      </c>
      <c r="W2" s="104" t="s">
        <v>147</v>
      </c>
      <c r="X2" s="7"/>
      <c r="Y2" s="7"/>
      <c r="Z2" s="7"/>
      <c r="AA2" s="7"/>
      <c r="AB2" s="7"/>
      <c r="AC2" s="7"/>
      <c r="AD2" s="7"/>
      <c r="AE2" s="2"/>
      <c r="AF2" s="2"/>
      <c r="AH2" s="9"/>
      <c r="AI2" s="9"/>
      <c r="AJ2" s="9"/>
      <c r="AK2" s="9"/>
      <c r="AL2" s="9"/>
      <c r="AM2" s="9"/>
      <c r="AN2" s="2"/>
      <c r="AO2" s="2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</row>
    <row r="3" spans="1:98" s="8" customFormat="1" ht="27" customHeight="1">
      <c r="A3" s="56" t="s">
        <v>10</v>
      </c>
      <c r="B3" s="57">
        <v>410.88059399999997</v>
      </c>
      <c r="C3" s="57">
        <v>422.98734999999999</v>
      </c>
      <c r="D3" s="57">
        <v>440.675141</v>
      </c>
      <c r="E3" s="57">
        <v>462.90039300000001</v>
      </c>
      <c r="F3" s="57">
        <v>512.98987199999999</v>
      </c>
      <c r="G3" s="57">
        <v>521.40972499999998</v>
      </c>
      <c r="H3" s="57">
        <v>653.80906800000002</v>
      </c>
      <c r="I3" s="57">
        <v>745.65096100000005</v>
      </c>
      <c r="J3" s="57">
        <v>701.97823700000004</v>
      </c>
      <c r="K3" s="57">
        <v>483.52735100000001</v>
      </c>
      <c r="L3" s="57">
        <v>536.73790899999995</v>
      </c>
      <c r="M3" s="57">
        <v>613.89397399999996</v>
      </c>
      <c r="N3" s="57">
        <v>620.12932599999999</v>
      </c>
      <c r="O3" s="57">
        <v>684.01327600000002</v>
      </c>
      <c r="P3" s="57">
        <v>710.99154699999997</v>
      </c>
      <c r="Q3" s="57">
        <v>668.53928700000006</v>
      </c>
      <c r="R3" s="57">
        <v>622.40830400000004</v>
      </c>
      <c r="S3" s="57">
        <v>614.05186700000002</v>
      </c>
      <c r="T3" s="14">
        <v>652.30970300000001</v>
      </c>
      <c r="U3" s="15">
        <f>AVERAGE(B3:T3)</f>
        <v>583.15178342105264</v>
      </c>
      <c r="V3" s="105">
        <f>(T3/B3)^(1/19)-1</f>
        <v>2.4625520896872866E-2</v>
      </c>
      <c r="W3" s="105">
        <f>(T3-B3)/B3</f>
        <v>0.58758946644240895</v>
      </c>
      <c r="X3" s="7"/>
      <c r="Y3" s="57"/>
      <c r="Z3" s="57"/>
      <c r="AA3" s="57"/>
      <c r="AB3" s="57"/>
      <c r="AC3" s="57"/>
      <c r="AD3" s="7"/>
      <c r="AE3" s="2"/>
      <c r="AF3" s="2"/>
      <c r="AN3" s="2"/>
      <c r="AO3" s="2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58"/>
      <c r="BL3" s="2"/>
      <c r="BM3" s="11"/>
      <c r="BN3" s="11"/>
      <c r="BO3" s="11"/>
      <c r="BP3" s="11"/>
      <c r="BQ3" s="11"/>
      <c r="BR3" s="11"/>
      <c r="BS3" s="11"/>
      <c r="BT3" s="11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</row>
    <row r="4" spans="1:98" s="8" customFormat="1" ht="27" customHeight="1">
      <c r="A4" s="56" t="s">
        <v>11</v>
      </c>
      <c r="B4" s="57">
        <v>584.61826699999995</v>
      </c>
      <c r="C4" s="57">
        <v>558.49271899999997</v>
      </c>
      <c r="D4" s="57">
        <v>546.90553999999997</v>
      </c>
      <c r="E4" s="57">
        <v>466.03814299999999</v>
      </c>
      <c r="F4" s="57">
        <v>523.09632299999998</v>
      </c>
      <c r="G4" s="57">
        <v>521.42170499999997</v>
      </c>
      <c r="H4" s="57">
        <v>552.03605900000002</v>
      </c>
      <c r="I4" s="57">
        <v>658.00842699999998</v>
      </c>
      <c r="J4" s="57">
        <v>636.29168300000003</v>
      </c>
      <c r="K4" s="57">
        <v>489.44989399999997</v>
      </c>
      <c r="L4" s="57">
        <v>611.54845599999999</v>
      </c>
      <c r="M4" s="57">
        <v>602.40961700000003</v>
      </c>
      <c r="N4" s="57">
        <v>489.184754</v>
      </c>
      <c r="O4" s="57">
        <v>546.47371099999998</v>
      </c>
      <c r="P4" s="57">
        <v>610.84347300000002</v>
      </c>
      <c r="Q4" s="57">
        <v>618.59551999999996</v>
      </c>
      <c r="R4" s="57">
        <v>697.10975300000007</v>
      </c>
      <c r="S4" s="57">
        <v>738.35585400000002</v>
      </c>
      <c r="T4" s="14">
        <v>776.68180400000006</v>
      </c>
      <c r="U4" s="15">
        <f>AVERAGE(B4:T4)</f>
        <v>590.92430010526323</v>
      </c>
      <c r="V4" s="168">
        <f>(T4/B4)^(1/19)-1</f>
        <v>1.5063466795883107E-2</v>
      </c>
      <c r="W4" s="168">
        <f>(T4-B4)/B4</f>
        <v>0.32852811456881853</v>
      </c>
      <c r="X4" s="7"/>
      <c r="Y4" s="57"/>
      <c r="Z4" s="57"/>
      <c r="AA4" s="57"/>
      <c r="AB4" s="57"/>
      <c r="AC4" s="57"/>
      <c r="AD4" s="7"/>
      <c r="AE4" s="2"/>
      <c r="AF4" s="2"/>
      <c r="AG4" s="11"/>
      <c r="AN4" s="2"/>
      <c r="AO4" s="2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58"/>
      <c r="BL4" s="2"/>
      <c r="BM4" s="11"/>
      <c r="BN4" s="11"/>
      <c r="BO4" s="11"/>
      <c r="BP4" s="11"/>
      <c r="BQ4" s="11"/>
      <c r="BR4" s="11"/>
      <c r="BS4" s="11"/>
      <c r="BT4" s="11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</row>
    <row r="5" spans="1:98" s="8" customFormat="1" ht="19.5" customHeight="1">
      <c r="A5" s="19" t="s">
        <v>6</v>
      </c>
      <c r="B5" s="20">
        <f t="shared" ref="B5:R5" si="0">B3-B4</f>
        <v>-173.73767299999997</v>
      </c>
      <c r="C5" s="20">
        <f t="shared" si="0"/>
        <v>-135.50536899999997</v>
      </c>
      <c r="D5" s="20">
        <f t="shared" si="0"/>
        <v>-106.23039899999998</v>
      </c>
      <c r="E5" s="20">
        <f t="shared" si="0"/>
        <v>-3.1377499999999827</v>
      </c>
      <c r="F5" s="20">
        <f t="shared" si="0"/>
        <v>-10.106450999999993</v>
      </c>
      <c r="G5" s="20">
        <f t="shared" si="0"/>
        <v>-1.1979999999994106E-2</v>
      </c>
      <c r="H5" s="20">
        <f t="shared" si="0"/>
        <v>101.773009</v>
      </c>
      <c r="I5" s="20">
        <f t="shared" si="0"/>
        <v>87.642534000000069</v>
      </c>
      <c r="J5" s="20">
        <f t="shared" si="0"/>
        <v>65.686554000000001</v>
      </c>
      <c r="K5" s="20">
        <f t="shared" si="0"/>
        <v>-5.9225429999999619</v>
      </c>
      <c r="L5" s="20">
        <f t="shared" si="0"/>
        <v>-74.810547000000042</v>
      </c>
      <c r="M5" s="20">
        <f t="shared" si="0"/>
        <v>11.484356999999932</v>
      </c>
      <c r="N5" s="20">
        <f t="shared" si="0"/>
        <v>130.94457199999999</v>
      </c>
      <c r="O5" s="20">
        <f t="shared" si="0"/>
        <v>137.53956500000004</v>
      </c>
      <c r="P5" s="20">
        <f t="shared" si="0"/>
        <v>100.14807399999995</v>
      </c>
      <c r="Q5" s="20">
        <f t="shared" si="0"/>
        <v>49.943767000000094</v>
      </c>
      <c r="R5" s="20">
        <f t="shared" si="0"/>
        <v>-74.701449000000025</v>
      </c>
      <c r="S5" s="20">
        <f>S3-S4</f>
        <v>-124.30398700000001</v>
      </c>
      <c r="T5" s="20">
        <f>T3-T4</f>
        <v>-124.37210100000004</v>
      </c>
      <c r="U5" s="18">
        <f>AVERAGE(B5:T5)</f>
        <v>-7.7725166842105207</v>
      </c>
      <c r="V5" s="108"/>
      <c r="W5" s="108"/>
      <c r="X5" s="22"/>
      <c r="Y5" s="57"/>
      <c r="Z5" s="57"/>
      <c r="AA5" s="57"/>
      <c r="AB5" s="57"/>
      <c r="AC5" s="57"/>
      <c r="AD5" s="23"/>
      <c r="AE5" s="2"/>
      <c r="AF5" s="2"/>
      <c r="AG5" s="11"/>
      <c r="AH5" s="24"/>
      <c r="AI5" s="24"/>
      <c r="AJ5" s="24"/>
      <c r="AK5" s="24"/>
      <c r="AL5" s="24"/>
      <c r="AN5" s="2"/>
      <c r="AO5" s="2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58"/>
      <c r="BL5" s="2"/>
      <c r="BM5" s="11"/>
      <c r="BN5" s="11"/>
      <c r="BO5" s="11"/>
      <c r="BP5" s="11"/>
      <c r="BQ5" s="11"/>
      <c r="BR5" s="11"/>
      <c r="BS5" s="11"/>
      <c r="BT5" s="11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</row>
    <row r="6" spans="1:98" s="8" customFormat="1" ht="19.5" customHeight="1">
      <c r="A6" s="25" t="s">
        <v>7</v>
      </c>
      <c r="B6" s="26">
        <f t="shared" ref="B6:R6" si="1">B3/B4</f>
        <v>0.70281860351106684</v>
      </c>
      <c r="C6" s="26">
        <f t="shared" si="1"/>
        <v>0.75737307866317949</v>
      </c>
      <c r="D6" s="26">
        <f t="shared" si="1"/>
        <v>0.80576097473797759</v>
      </c>
      <c r="E6" s="26">
        <f t="shared" si="1"/>
        <v>0.99326718199544461</v>
      </c>
      <c r="F6" s="26">
        <f t="shared" si="1"/>
        <v>0.98067956023464531</v>
      </c>
      <c r="G6" s="26">
        <f t="shared" si="1"/>
        <v>0.99997702435497959</v>
      </c>
      <c r="H6" s="26">
        <f t="shared" si="1"/>
        <v>1.1843593499749987</v>
      </c>
      <c r="I6" s="26">
        <f t="shared" si="1"/>
        <v>1.133193634615868</v>
      </c>
      <c r="J6" s="26">
        <f t="shared" si="1"/>
        <v>1.1032334002706115</v>
      </c>
      <c r="K6" s="26">
        <f t="shared" si="1"/>
        <v>0.9878995928437162</v>
      </c>
      <c r="L6" s="26">
        <f t="shared" si="1"/>
        <v>0.87767028717672035</v>
      </c>
      <c r="M6" s="26">
        <f t="shared" si="1"/>
        <v>1.019064033302111</v>
      </c>
      <c r="N6" s="26">
        <f t="shared" si="1"/>
        <v>1.2676791762811153</v>
      </c>
      <c r="O6" s="26">
        <f t="shared" si="1"/>
        <v>1.2516856021277116</v>
      </c>
      <c r="P6" s="26">
        <f t="shared" si="1"/>
        <v>1.1639504691900013</v>
      </c>
      <c r="Q6" s="26">
        <f t="shared" si="1"/>
        <v>1.0807373564554752</v>
      </c>
      <c r="R6" s="26">
        <f t="shared" si="1"/>
        <v>0.89284119368790404</v>
      </c>
      <c r="S6" s="26">
        <f>S3/S4</f>
        <v>0.83164759062098526</v>
      </c>
      <c r="T6" s="26">
        <f>T3/T4</f>
        <v>0.83986736864508793</v>
      </c>
      <c r="U6" s="27">
        <f>U3/U4</f>
        <v>0.98684684877094064</v>
      </c>
      <c r="V6" s="108"/>
      <c r="W6" s="108"/>
      <c r="X6" s="22"/>
      <c r="Y6" s="22"/>
      <c r="Z6" s="22"/>
      <c r="AA6" s="22"/>
      <c r="AB6" s="22"/>
      <c r="AC6" s="22"/>
      <c r="AD6" s="23"/>
      <c r="AE6" s="23"/>
      <c r="AG6" s="11"/>
      <c r="AH6" s="289"/>
      <c r="AI6" s="289"/>
      <c r="AJ6" s="289"/>
      <c r="AK6" s="289"/>
      <c r="AL6" s="289"/>
      <c r="AM6" s="289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58"/>
      <c r="BL6" s="2"/>
      <c r="BM6" s="11"/>
      <c r="BN6" s="11"/>
      <c r="BO6" s="11"/>
      <c r="BP6" s="11"/>
      <c r="BQ6" s="11"/>
      <c r="BR6" s="11"/>
      <c r="BS6" s="11"/>
      <c r="BT6" s="11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</row>
    <row r="7" spans="1:98" s="8" customFormat="1">
      <c r="A7" s="28"/>
      <c r="J7" s="29"/>
      <c r="K7" s="29"/>
      <c r="L7" s="29"/>
      <c r="M7" s="29"/>
      <c r="N7" s="29"/>
      <c r="Q7" s="30"/>
      <c r="R7" s="31"/>
      <c r="S7" s="31"/>
      <c r="T7" s="291" t="s">
        <v>142</v>
      </c>
      <c r="U7" s="291"/>
      <c r="V7" s="291"/>
      <c r="W7" s="291"/>
      <c r="X7" s="31"/>
      <c r="Y7" s="31"/>
      <c r="Z7" s="31"/>
      <c r="AA7" s="31"/>
      <c r="AB7" s="31"/>
      <c r="AC7" s="31"/>
      <c r="AD7" s="23"/>
      <c r="AE7" s="23"/>
      <c r="AH7" s="32"/>
      <c r="AI7" s="32"/>
      <c r="AJ7" s="32"/>
      <c r="AK7" s="32"/>
      <c r="AL7" s="32"/>
      <c r="AM7" s="32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58"/>
      <c r="BL7" s="2"/>
      <c r="BM7" s="11"/>
      <c r="BN7" s="11"/>
      <c r="BO7" s="11"/>
      <c r="BP7" s="11"/>
      <c r="BQ7" s="11"/>
      <c r="BR7" s="11"/>
      <c r="BS7" s="11"/>
      <c r="BT7" s="11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</row>
    <row r="8" spans="1:98" s="8" customFormat="1" ht="18" customHeight="1">
      <c r="A8" s="33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34"/>
      <c r="AE8" s="34"/>
      <c r="AH8" s="32"/>
      <c r="AI8" s="32"/>
      <c r="AJ8" s="32"/>
      <c r="AK8" s="32"/>
      <c r="AL8" s="32"/>
      <c r="AM8" s="32"/>
      <c r="AN8" s="32"/>
      <c r="AO8" s="32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58"/>
      <c r="BL8" s="2"/>
      <c r="BM8" s="11"/>
      <c r="BN8" s="11"/>
      <c r="BO8" s="11"/>
      <c r="BP8" s="11"/>
      <c r="BQ8" s="11"/>
      <c r="BR8" s="11"/>
      <c r="BS8" s="11"/>
      <c r="BT8" s="11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</row>
    <row r="9" spans="1:98" s="37" customFormat="1" ht="18" customHeight="1">
      <c r="A9" s="33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35"/>
      <c r="AE9" s="23"/>
      <c r="AF9" s="8"/>
      <c r="AG9" s="8"/>
      <c r="AH9" s="36"/>
      <c r="AI9" s="36"/>
      <c r="AJ9" s="36"/>
      <c r="AK9" s="36"/>
      <c r="AL9" s="36"/>
      <c r="AM9" s="36"/>
      <c r="AN9" s="10"/>
      <c r="AO9" s="11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58"/>
      <c r="BL9" s="2"/>
      <c r="BM9" s="32"/>
      <c r="BN9" s="32"/>
      <c r="BO9" s="32"/>
      <c r="BP9" s="32"/>
      <c r="BQ9" s="32"/>
      <c r="BR9" s="32"/>
      <c r="BS9" s="32"/>
      <c r="BT9" s="32"/>
      <c r="BU9" s="32"/>
      <c r="BV9" s="32"/>
      <c r="BW9" s="32"/>
      <c r="BX9" s="32"/>
      <c r="BY9" s="32"/>
      <c r="BZ9" s="32"/>
      <c r="CA9" s="32"/>
      <c r="CB9" s="32"/>
      <c r="CC9" s="32"/>
      <c r="CD9" s="32"/>
      <c r="CE9" s="32"/>
      <c r="CF9" s="32"/>
      <c r="CG9" s="32"/>
      <c r="CH9" s="32"/>
      <c r="CI9" s="32"/>
      <c r="CJ9" s="32"/>
      <c r="CK9" s="32"/>
      <c r="CL9" s="32"/>
      <c r="CM9" s="32"/>
      <c r="CN9" s="32"/>
      <c r="CO9" s="32"/>
      <c r="CP9" s="32"/>
      <c r="CQ9" s="32"/>
      <c r="CR9" s="32"/>
      <c r="CS9" s="32"/>
      <c r="CT9" s="32"/>
    </row>
    <row r="10" spans="1:98" s="40" customFormat="1" ht="18" customHeight="1">
      <c r="A10" s="38"/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5"/>
      <c r="AE10" s="7"/>
      <c r="AF10" s="7"/>
      <c r="AG10" s="8"/>
      <c r="AH10" s="36"/>
      <c r="AI10" s="36"/>
      <c r="AJ10" s="36"/>
      <c r="AK10" s="36"/>
      <c r="AL10" s="36"/>
      <c r="AM10" s="36"/>
      <c r="AN10" s="10"/>
      <c r="AO10" s="1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58"/>
      <c r="BL10" s="2"/>
      <c r="BM10" s="41"/>
      <c r="BN10" s="41"/>
      <c r="BO10" s="41"/>
      <c r="BP10" s="41"/>
      <c r="BQ10" s="41"/>
      <c r="BR10" s="41"/>
      <c r="BS10" s="41"/>
      <c r="BT10" s="41"/>
      <c r="BU10" s="41"/>
      <c r="BV10" s="41"/>
      <c r="BW10" s="41"/>
      <c r="BX10" s="41"/>
      <c r="BY10" s="41"/>
      <c r="BZ10" s="41"/>
      <c r="CA10" s="41"/>
      <c r="CB10" s="41"/>
      <c r="CC10" s="41"/>
      <c r="CD10" s="41"/>
      <c r="CE10" s="41"/>
      <c r="CF10" s="41"/>
      <c r="CG10" s="41"/>
      <c r="CH10" s="41"/>
      <c r="CI10" s="41"/>
      <c r="CJ10" s="41"/>
      <c r="CK10" s="41"/>
      <c r="CL10" s="41"/>
      <c r="CM10" s="41"/>
      <c r="CN10" s="41"/>
      <c r="CO10" s="41"/>
      <c r="CP10" s="41"/>
      <c r="CQ10" s="41"/>
      <c r="CR10" s="41"/>
      <c r="CS10" s="41"/>
      <c r="CT10" s="41"/>
    </row>
    <row r="11" spans="1:98" s="42" customFormat="1" ht="18" customHeight="1">
      <c r="A11" s="38"/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5"/>
      <c r="AE11" s="23"/>
      <c r="AF11" s="8"/>
      <c r="AG11" s="8"/>
      <c r="AH11" s="36"/>
      <c r="AI11" s="36"/>
      <c r="AJ11" s="36"/>
      <c r="AK11" s="36"/>
      <c r="AL11" s="36"/>
      <c r="AM11" s="36"/>
      <c r="AN11" s="10"/>
      <c r="AO11" s="11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58"/>
      <c r="BL11" s="2"/>
      <c r="BM11" s="2"/>
      <c r="BN11" s="2"/>
      <c r="BO11" s="2"/>
      <c r="BP11" s="2"/>
      <c r="BQ11" s="2"/>
      <c r="BR11" s="2"/>
      <c r="BS11" s="2"/>
      <c r="BT11" s="2"/>
      <c r="BU11" s="43"/>
      <c r="BV11" s="43"/>
      <c r="BW11" s="43"/>
      <c r="BX11" s="43"/>
      <c r="BY11" s="43"/>
      <c r="BZ11" s="43"/>
      <c r="CA11" s="43"/>
      <c r="CB11" s="43"/>
      <c r="CC11" s="43"/>
      <c r="CD11" s="43"/>
      <c r="CE11" s="43"/>
      <c r="CF11" s="43"/>
      <c r="CG11" s="43"/>
      <c r="CH11" s="43"/>
      <c r="CI11" s="43"/>
      <c r="CJ11" s="43"/>
      <c r="CK11" s="43"/>
      <c r="CL11" s="43"/>
      <c r="CM11" s="43"/>
      <c r="CN11" s="43"/>
      <c r="CO11" s="43"/>
      <c r="CP11" s="43"/>
      <c r="CQ11" s="43"/>
      <c r="CR11" s="43"/>
      <c r="CS11" s="43"/>
      <c r="CT11" s="43"/>
    </row>
    <row r="12" spans="1:98" s="42" customFormat="1" ht="18" customHeight="1">
      <c r="A12" s="38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44"/>
      <c r="AE12" s="34"/>
      <c r="AF12" s="8"/>
      <c r="AG12" s="8"/>
      <c r="AH12" s="36"/>
      <c r="AI12" s="36"/>
      <c r="AJ12" s="36"/>
      <c r="AK12" s="36"/>
      <c r="AL12" s="36"/>
      <c r="AM12" s="36"/>
      <c r="AN12" s="40"/>
      <c r="AO12" s="40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59"/>
      <c r="BL12" s="11"/>
      <c r="BM12" s="2"/>
      <c r="BN12" s="2"/>
      <c r="BO12" s="2"/>
      <c r="BP12" s="2"/>
      <c r="BQ12" s="2"/>
      <c r="BR12" s="2"/>
      <c r="BS12" s="2"/>
      <c r="BT12" s="2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43"/>
      <c r="CG12" s="43"/>
      <c r="CH12" s="43"/>
      <c r="CI12" s="43"/>
      <c r="CJ12" s="43"/>
      <c r="CK12" s="43"/>
      <c r="CL12" s="43"/>
      <c r="CM12" s="43"/>
      <c r="CN12" s="43"/>
      <c r="CO12" s="43"/>
      <c r="CP12" s="43"/>
      <c r="CQ12" s="43"/>
      <c r="CR12" s="43"/>
      <c r="CS12" s="43"/>
      <c r="CT12" s="43"/>
    </row>
    <row r="13" spans="1:98" s="8" customFormat="1" ht="18" customHeight="1">
      <c r="A13" s="38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44"/>
      <c r="AE13" s="23"/>
      <c r="AH13" s="36"/>
      <c r="AI13" s="36"/>
      <c r="AJ13" s="36"/>
      <c r="AK13" s="36"/>
      <c r="AL13" s="36"/>
      <c r="AM13" s="36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59"/>
      <c r="BL13" s="11"/>
      <c r="BM13" s="11"/>
      <c r="BN13" s="11"/>
      <c r="BO13" s="11"/>
      <c r="BP13" s="11"/>
      <c r="BQ13" s="11"/>
      <c r="BR13" s="11"/>
      <c r="BS13" s="11"/>
      <c r="BT13" s="11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</row>
    <row r="14" spans="1:98" s="8" customFormat="1" ht="18" customHeight="1">
      <c r="A14" s="38"/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44"/>
      <c r="AE14" s="23"/>
      <c r="AH14" s="36"/>
      <c r="AI14" s="36"/>
      <c r="AJ14" s="36"/>
      <c r="AK14" s="36"/>
      <c r="AL14" s="36"/>
      <c r="AM14" s="36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59"/>
      <c r="BL14" s="11"/>
      <c r="BM14" s="11"/>
      <c r="BN14" s="11"/>
      <c r="BO14" s="11"/>
      <c r="BP14" s="11"/>
      <c r="BQ14" s="11"/>
      <c r="BR14" s="11"/>
      <c r="BS14" s="11"/>
      <c r="BT14" s="11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</row>
    <row r="15" spans="1:98" s="8" customFormat="1" ht="18" customHeight="1">
      <c r="A15" s="38"/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44"/>
      <c r="AE15" s="2"/>
      <c r="AF15" s="2"/>
      <c r="AH15" s="36"/>
      <c r="AI15" s="36"/>
      <c r="AJ15" s="36"/>
      <c r="AK15" s="23"/>
      <c r="AL15" s="36"/>
      <c r="AM15" s="36"/>
      <c r="AN15" s="2"/>
      <c r="AO15" s="2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58"/>
      <c r="BL15" s="2"/>
      <c r="BM15" s="11"/>
      <c r="BN15" s="11"/>
      <c r="BO15" s="11"/>
      <c r="BP15" s="11"/>
      <c r="BQ15" s="11"/>
      <c r="BR15" s="11"/>
      <c r="BS15" s="11"/>
      <c r="BT15" s="11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</row>
    <row r="16" spans="1:98" s="8" customFormat="1" ht="18" customHeight="1">
      <c r="A16" s="38"/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44"/>
      <c r="AE16" s="2"/>
      <c r="AF16" s="2"/>
      <c r="AH16" s="36"/>
      <c r="AI16" s="36"/>
      <c r="AJ16" s="36"/>
      <c r="AK16" s="23"/>
      <c r="AL16" s="36"/>
      <c r="AM16" s="36"/>
      <c r="AN16" s="2"/>
      <c r="AO16" s="2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60"/>
      <c r="BL16" s="32"/>
      <c r="BM16" s="11"/>
      <c r="BN16" s="11"/>
      <c r="BO16" s="11"/>
      <c r="BP16" s="11"/>
      <c r="BQ16" s="11"/>
      <c r="BR16" s="11"/>
      <c r="BS16" s="11"/>
      <c r="BT16" s="11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</row>
    <row r="17" spans="1:98" s="8" customFormat="1" ht="18" customHeight="1">
      <c r="A17" s="38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44"/>
      <c r="AE17" s="2"/>
      <c r="AF17" s="2"/>
      <c r="AH17" s="36"/>
      <c r="AI17" s="36"/>
      <c r="AJ17" s="36"/>
      <c r="AK17" s="23"/>
      <c r="AL17" s="36"/>
      <c r="AM17" s="36"/>
      <c r="AN17" s="2"/>
      <c r="AO17" s="2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59"/>
      <c r="BL17" s="11"/>
      <c r="BM17" s="11"/>
      <c r="BN17" s="11"/>
      <c r="BO17" s="11"/>
      <c r="BP17" s="11"/>
      <c r="BQ17" s="11"/>
      <c r="BR17" s="11"/>
      <c r="BS17" s="11"/>
      <c r="BT17" s="11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</row>
    <row r="18" spans="1:98" s="8" customFormat="1" ht="12" customHeight="1">
      <c r="A18" s="45"/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4"/>
      <c r="AE18" s="2"/>
      <c r="AF18" s="2"/>
      <c r="AG18" s="11"/>
      <c r="AH18" s="36"/>
      <c r="AI18" s="36"/>
      <c r="AJ18" s="36"/>
      <c r="AK18" s="23"/>
      <c r="AL18" s="36"/>
      <c r="AM18" s="36"/>
      <c r="AN18" s="2"/>
      <c r="AO18" s="2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59"/>
      <c r="BL18" s="11"/>
      <c r="BM18" s="11"/>
      <c r="BN18" s="11"/>
      <c r="BO18" s="11"/>
      <c r="BP18" s="11"/>
      <c r="BQ18" s="11"/>
      <c r="BR18" s="11"/>
      <c r="BS18" s="11"/>
      <c r="BT18" s="11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</row>
    <row r="19" spans="1:98">
      <c r="A19" s="46" t="s">
        <v>145</v>
      </c>
      <c r="BK19" s="59"/>
      <c r="BL19" s="11"/>
    </row>
    <row r="20" spans="1:98">
      <c r="AF20" s="2" t="s">
        <v>29</v>
      </c>
      <c r="AO20" s="2" t="s">
        <v>29</v>
      </c>
      <c r="BK20" s="59"/>
      <c r="BL20" s="11"/>
    </row>
    <row r="21" spans="1:98">
      <c r="AF21" s="2" t="s">
        <v>29</v>
      </c>
      <c r="AO21" s="2" t="s">
        <v>29</v>
      </c>
      <c r="BK21" s="59"/>
      <c r="BL21" s="11"/>
    </row>
    <row r="22" spans="1:98">
      <c r="AF22" s="2" t="s">
        <v>29</v>
      </c>
      <c r="AO22" s="2" t="s">
        <v>29</v>
      </c>
      <c r="BK22" s="59"/>
      <c r="BL22" s="11"/>
    </row>
    <row r="23" spans="1:98">
      <c r="AE23" s="23"/>
      <c r="AF23" s="8" t="s">
        <v>29</v>
      </c>
      <c r="AN23" s="8"/>
      <c r="AO23" s="8" t="s">
        <v>29</v>
      </c>
      <c r="BK23" s="61"/>
      <c r="BL23" s="41"/>
    </row>
    <row r="24" spans="1:98">
      <c r="AE24" s="23"/>
      <c r="AF24" s="8" t="s">
        <v>29</v>
      </c>
      <c r="AN24" s="42"/>
      <c r="AO24" s="42" t="s">
        <v>29</v>
      </c>
      <c r="BK24" s="58"/>
    </row>
    <row r="25" spans="1:98">
      <c r="AE25" s="34"/>
      <c r="AF25" s="8" t="s">
        <v>29</v>
      </c>
      <c r="AN25" s="11"/>
      <c r="AO25" s="11" t="s">
        <v>29</v>
      </c>
      <c r="BK25" s="59"/>
      <c r="BL25" s="11"/>
    </row>
    <row r="26" spans="1:98">
      <c r="AE26" s="7"/>
      <c r="AF26" s="7" t="s">
        <v>29</v>
      </c>
      <c r="AN26" s="10"/>
      <c r="AO26" s="11" t="s">
        <v>29</v>
      </c>
      <c r="BK26" s="59"/>
      <c r="BL26" s="11"/>
    </row>
    <row r="27" spans="1:98">
      <c r="AE27" s="7"/>
      <c r="AF27" s="7" t="s">
        <v>29</v>
      </c>
      <c r="AN27" s="10"/>
      <c r="AO27" s="11" t="s">
        <v>29</v>
      </c>
      <c r="BK27" s="59"/>
      <c r="BL27" s="11"/>
    </row>
    <row r="28" spans="1:98">
      <c r="AE28" s="23"/>
      <c r="AF28" s="8" t="s">
        <v>29</v>
      </c>
      <c r="AN28" s="11"/>
      <c r="AO28" s="11" t="s">
        <v>29</v>
      </c>
      <c r="BK28" s="58"/>
    </row>
    <row r="29" spans="1:98">
      <c r="AE29" s="34"/>
      <c r="AF29" s="8" t="s">
        <v>29</v>
      </c>
      <c r="AN29" s="42"/>
      <c r="AO29" s="42" t="s">
        <v>29</v>
      </c>
      <c r="BK29" s="58"/>
    </row>
    <row r="30" spans="1:98">
      <c r="AE30" s="23"/>
      <c r="AF30" s="8" t="s">
        <v>29</v>
      </c>
      <c r="AN30" s="8"/>
      <c r="AO30" s="8" t="s">
        <v>29</v>
      </c>
      <c r="BK30" s="58"/>
    </row>
    <row r="31" spans="1:98">
      <c r="AF31" s="2" t="s">
        <v>29</v>
      </c>
      <c r="AO31" s="2" t="s">
        <v>29</v>
      </c>
      <c r="BK31" s="58"/>
    </row>
    <row r="32" spans="1:98">
      <c r="AF32" s="2" t="s">
        <v>29</v>
      </c>
      <c r="AO32" s="2" t="s">
        <v>29</v>
      </c>
      <c r="BK32" s="58"/>
    </row>
    <row r="33" spans="1:63">
      <c r="AF33" s="2" t="s">
        <v>29</v>
      </c>
      <c r="AO33" s="2" t="s">
        <v>29</v>
      </c>
      <c r="BK33" s="58"/>
    </row>
    <row r="34" spans="1:63">
      <c r="AF34" s="2" t="s">
        <v>29</v>
      </c>
      <c r="AO34" s="2" t="s">
        <v>29</v>
      </c>
      <c r="BK34" s="58"/>
    </row>
    <row r="35" spans="1:63">
      <c r="AF35" s="2" t="s">
        <v>29</v>
      </c>
      <c r="AO35" s="2" t="s">
        <v>29</v>
      </c>
      <c r="BK35" s="58"/>
    </row>
    <row r="41" spans="1:63" s="2" customFormat="1" ht="11.25">
      <c r="A41" s="46"/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9"/>
      <c r="P41" s="49"/>
      <c r="Q41" s="49"/>
      <c r="R41" s="49"/>
      <c r="S41" s="49"/>
      <c r="T41" s="39"/>
      <c r="U41" s="290">
        <v>42864.635367939816</v>
      </c>
      <c r="V41" s="290"/>
      <c r="W41" s="290"/>
      <c r="X41" s="290"/>
      <c r="Y41" s="290"/>
      <c r="Z41" s="290"/>
      <c r="AA41" s="290"/>
      <c r="AB41" s="290"/>
      <c r="AC41" s="290"/>
    </row>
    <row r="42" spans="1:63" s="2" customFormat="1" ht="10.5">
      <c r="A42" s="38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</row>
    <row r="43" spans="1:63" s="2" customFormat="1">
      <c r="A43" s="3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47"/>
      <c r="P43" s="47"/>
      <c r="Q43" s="47"/>
      <c r="R43" s="47"/>
      <c r="S43" s="47"/>
      <c r="T43" s="47"/>
      <c r="U43" s="51"/>
      <c r="V43" s="51"/>
      <c r="W43" s="51"/>
      <c r="X43" s="51"/>
      <c r="Y43" s="51"/>
      <c r="Z43" s="51"/>
      <c r="AA43" s="51"/>
      <c r="AB43" s="3"/>
      <c r="AC43" s="3"/>
    </row>
    <row r="44" spans="1:63" s="2" customFormat="1" ht="10.5">
      <c r="A44" s="52"/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4"/>
      <c r="U44" s="54"/>
      <c r="V44" s="54"/>
      <c r="W44" s="54"/>
      <c r="X44" s="54"/>
      <c r="Y44" s="54"/>
      <c r="Z44" s="54"/>
      <c r="AA44" s="54"/>
      <c r="AB44" s="54"/>
      <c r="AC44" s="54"/>
    </row>
  </sheetData>
  <mergeCells count="4">
    <mergeCell ref="A1:T1"/>
    <mergeCell ref="AH6:AM6"/>
    <mergeCell ref="U41:AC41"/>
    <mergeCell ref="T7:W7"/>
  </mergeCells>
  <conditionalFormatting sqref="B5:R5">
    <cfRule type="cellIs" dxfId="29" priority="22" operator="lessThan">
      <formula>0</formula>
    </cfRule>
    <cfRule type="cellIs" dxfId="28" priority="23" operator="greaterThan">
      <formula>0</formula>
    </cfRule>
    <cfRule type="cellIs" priority="24" operator="equal">
      <formula>0</formula>
    </cfRule>
  </conditionalFormatting>
  <conditionalFormatting sqref="S5">
    <cfRule type="cellIs" dxfId="27" priority="16" operator="lessThan">
      <formula>0</formula>
    </cfRule>
    <cfRule type="cellIs" dxfId="26" priority="17" operator="greaterThan">
      <formula>0</formula>
    </cfRule>
    <cfRule type="cellIs" priority="18" operator="equal">
      <formula>0</formula>
    </cfRule>
  </conditionalFormatting>
  <conditionalFormatting sqref="T5">
    <cfRule type="cellIs" dxfId="25" priority="13" operator="lessThan">
      <formula>0</formula>
    </cfRule>
    <cfRule type="cellIs" dxfId="24" priority="14" operator="greaterThan">
      <formula>0</formula>
    </cfRule>
    <cfRule type="cellIs" priority="15" operator="equal">
      <formula>0</formula>
    </cfRule>
  </conditionalFormatting>
  <conditionalFormatting sqref="W3:W4">
    <cfRule type="cellIs" dxfId="23" priority="10" operator="lessThan">
      <formula>0</formula>
    </cfRule>
    <cfRule type="cellIs" dxfId="22" priority="11" operator="greaterThan">
      <formula>0</formula>
    </cfRule>
    <cfRule type="cellIs" priority="12" operator="equal">
      <formula>0</formula>
    </cfRule>
  </conditionalFormatting>
  <conditionalFormatting sqref="V3:V4">
    <cfRule type="cellIs" dxfId="21" priority="7" operator="lessThan">
      <formula>0</formula>
    </cfRule>
    <cfRule type="cellIs" dxfId="20" priority="8" operator="greaterThan">
      <formula>0</formula>
    </cfRule>
    <cfRule type="cellIs" priority="9" operator="equal">
      <formula>0</formula>
    </cfRule>
  </conditionalFormatting>
  <printOptions horizontalCentered="1" verticalCentered="1"/>
  <pageMargins left="0.19685039370078741" right="0.15748031496062992" top="0.19685039370078741" bottom="0.27559055118110237" header="0.15748031496062992" footer="0.15748031496062992"/>
  <pageSetup paperSize="9" scale="51" fitToHeight="3" orientation="landscape" r:id="rId1"/>
  <headerFooter alignWithMargins="0">
    <oddFooter>&amp;C&amp;9Pág. &amp;P de &amp;N</oddFooter>
  </headerFooter>
  <colBreaks count="1" manualBreakCount="1">
    <brk id="20" max="49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44"/>
  <sheetViews>
    <sheetView showGridLines="0" zoomScaleNormal="100" workbookViewId="0">
      <pane xSplit="1" ySplit="1" topLeftCell="B2" activePane="bottomRight" state="frozen"/>
      <selection sqref="A1:T1"/>
      <selection pane="topRight" sqref="A1:T1"/>
      <selection pane="bottomLeft" sqref="A1:T1"/>
      <selection pane="bottomRight" sqref="A1:T1"/>
    </sheetView>
  </sheetViews>
  <sheetFormatPr defaultRowHeight="12.75"/>
  <cols>
    <col min="1" max="1" width="47" style="55" customWidth="1"/>
    <col min="2" max="20" width="10.5703125" style="47" customWidth="1"/>
    <col min="21" max="23" width="11.140625" style="47" customWidth="1"/>
    <col min="24" max="29" width="7.28515625" style="47" customWidth="1"/>
    <col min="30" max="31" width="8.28515625" style="2" bestFit="1" customWidth="1"/>
    <col min="32" max="32" width="10" style="2" bestFit="1" customWidth="1"/>
    <col min="33" max="33" width="7.140625" style="2" customWidth="1"/>
    <col min="34" max="34" width="8.85546875" style="2" customWidth="1"/>
    <col min="35" max="39" width="9.140625" style="2" bestFit="1" customWidth="1"/>
    <col min="40" max="40" width="11.7109375" style="2" customWidth="1"/>
    <col min="41" max="98" width="9.140625" style="2"/>
    <col min="99" max="16384" width="9.140625" style="3"/>
  </cols>
  <sheetData>
    <row r="1" spans="1:98" ht="31.5" customHeight="1">
      <c r="A1" s="288" t="s">
        <v>175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8"/>
      <c r="R1" s="288"/>
      <c r="S1" s="288"/>
      <c r="T1" s="288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98" s="8" customFormat="1" ht="31.5" customHeight="1">
      <c r="A2" s="4" t="s">
        <v>33</v>
      </c>
      <c r="B2" s="5">
        <v>2000</v>
      </c>
      <c r="C2" s="5">
        <v>2001</v>
      </c>
      <c r="D2" s="5">
        <v>2002</v>
      </c>
      <c r="E2" s="5">
        <v>2003</v>
      </c>
      <c r="F2" s="5">
        <v>2004</v>
      </c>
      <c r="G2" s="5">
        <v>2005</v>
      </c>
      <c r="H2" s="5">
        <v>2006</v>
      </c>
      <c r="I2" s="5">
        <v>2007</v>
      </c>
      <c r="J2" s="5">
        <v>2008</v>
      </c>
      <c r="K2" s="5">
        <v>2009</v>
      </c>
      <c r="L2" s="5">
        <v>2010</v>
      </c>
      <c r="M2" s="5">
        <v>2011</v>
      </c>
      <c r="N2" s="5">
        <v>2012</v>
      </c>
      <c r="O2" s="5">
        <v>2013</v>
      </c>
      <c r="P2" s="5">
        <v>2014</v>
      </c>
      <c r="Q2" s="5">
        <v>2015</v>
      </c>
      <c r="R2" s="5">
        <v>2016</v>
      </c>
      <c r="S2" s="5">
        <v>2017</v>
      </c>
      <c r="T2" s="5">
        <v>2018</v>
      </c>
      <c r="U2" s="6" t="s">
        <v>3</v>
      </c>
      <c r="V2" s="104" t="s">
        <v>146</v>
      </c>
      <c r="W2" s="104" t="s">
        <v>147</v>
      </c>
      <c r="X2" s="7"/>
      <c r="Y2" s="7"/>
      <c r="Z2" s="7"/>
      <c r="AA2" s="7"/>
      <c r="AB2" s="7"/>
      <c r="AC2" s="7"/>
      <c r="AD2" s="7"/>
      <c r="AE2" s="7"/>
      <c r="AF2" s="7"/>
      <c r="AH2" s="9"/>
      <c r="AI2" s="9"/>
      <c r="AJ2" s="9"/>
      <c r="AK2" s="9"/>
      <c r="AL2" s="9"/>
      <c r="AM2" s="9"/>
      <c r="AN2" s="2"/>
      <c r="AO2" s="2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</row>
    <row r="3" spans="1:98" s="8" customFormat="1" ht="27" customHeight="1">
      <c r="A3" s="56" t="s">
        <v>10</v>
      </c>
      <c r="B3" s="57">
        <v>603.256665</v>
      </c>
      <c r="C3" s="57">
        <v>476.099783</v>
      </c>
      <c r="D3" s="57">
        <v>429.58619299999998</v>
      </c>
      <c r="E3" s="57">
        <v>401.11949399999997</v>
      </c>
      <c r="F3" s="57">
        <v>394.74756500000001</v>
      </c>
      <c r="G3" s="57">
        <v>421.25855799999999</v>
      </c>
      <c r="H3" s="57">
        <v>480.68384099999997</v>
      </c>
      <c r="I3" s="57">
        <v>506.188761</v>
      </c>
      <c r="J3" s="57">
        <v>478.34454399999998</v>
      </c>
      <c r="K3" s="57">
        <v>424.81723199999999</v>
      </c>
      <c r="L3" s="57">
        <v>564.03490099999999</v>
      </c>
      <c r="M3" s="57">
        <v>534.14200200000005</v>
      </c>
      <c r="N3" s="57">
        <v>526.51354000000003</v>
      </c>
      <c r="O3" s="57">
        <v>534.27397199999996</v>
      </c>
      <c r="P3" s="57">
        <v>506.34794300000004</v>
      </c>
      <c r="Q3" s="57">
        <v>633.12140699999998</v>
      </c>
      <c r="R3" s="57">
        <v>629.74970299999995</v>
      </c>
      <c r="S3" s="57">
        <v>647.85988300000008</v>
      </c>
      <c r="T3" s="14">
        <v>673.28909400000009</v>
      </c>
      <c r="U3" s="15">
        <f>AVERAGE(B3:T3)</f>
        <v>519.23342531578942</v>
      </c>
      <c r="V3" s="105">
        <f>(T3/B3)^(1/19)-1</f>
        <v>5.7973740342236457E-3</v>
      </c>
      <c r="W3" s="105">
        <f>(T3-B3)/B3</f>
        <v>0.11609060133633185</v>
      </c>
      <c r="X3" s="7"/>
      <c r="Y3" s="14"/>
      <c r="Z3" s="14"/>
      <c r="AA3" s="14"/>
      <c r="AB3" s="14"/>
      <c r="AC3" s="14"/>
      <c r="AD3" s="7"/>
      <c r="AE3" s="7"/>
      <c r="AF3" s="7"/>
      <c r="AN3" s="2"/>
      <c r="AO3" s="2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58"/>
      <c r="BL3" s="2"/>
      <c r="BM3" s="11"/>
      <c r="BN3" s="11"/>
      <c r="BO3" s="11"/>
      <c r="BP3" s="11"/>
      <c r="BQ3" s="11"/>
      <c r="BR3" s="11"/>
      <c r="BS3" s="11"/>
      <c r="BT3" s="11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</row>
    <row r="4" spans="1:98" s="8" customFormat="1" ht="27" customHeight="1">
      <c r="A4" s="56" t="s">
        <v>11</v>
      </c>
      <c r="B4" s="57">
        <v>73.369557999999998</v>
      </c>
      <c r="C4" s="57">
        <v>92.401829000000006</v>
      </c>
      <c r="D4" s="57">
        <v>68.070037999999997</v>
      </c>
      <c r="E4" s="57">
        <v>59.287678</v>
      </c>
      <c r="F4" s="57">
        <v>54.526997000000001</v>
      </c>
      <c r="G4" s="57">
        <v>32.136516</v>
      </c>
      <c r="H4" s="57">
        <v>37.950780000000002</v>
      </c>
      <c r="I4" s="57">
        <v>43.992694999999998</v>
      </c>
      <c r="J4" s="57">
        <v>47.835566999999998</v>
      </c>
      <c r="K4" s="57">
        <v>41.644337</v>
      </c>
      <c r="L4" s="57">
        <v>72.422121000000004</v>
      </c>
      <c r="M4" s="57">
        <v>55.210067000000002</v>
      </c>
      <c r="N4" s="57">
        <v>49.867493000000003</v>
      </c>
      <c r="O4" s="57">
        <v>65.215609999999998</v>
      </c>
      <c r="P4" s="57">
        <v>67.338751000000002</v>
      </c>
      <c r="Q4" s="57">
        <v>74.479900000000001</v>
      </c>
      <c r="R4" s="57">
        <v>80.191385999999994</v>
      </c>
      <c r="S4" s="57">
        <v>99.579206999999997</v>
      </c>
      <c r="T4" s="14">
        <v>126.32710899999999</v>
      </c>
      <c r="U4" s="15">
        <f>AVERAGE(B4:T4)</f>
        <v>65.360402052631571</v>
      </c>
      <c r="V4" s="168">
        <f>(T4/B4)^(1/19)-1</f>
        <v>2.9011040548884592E-2</v>
      </c>
      <c r="W4" s="168">
        <f>(T4-B4)/B4</f>
        <v>0.72179187722515648</v>
      </c>
      <c r="X4" s="7"/>
      <c r="Y4" s="14"/>
      <c r="Z4" s="14"/>
      <c r="AA4" s="14"/>
      <c r="AB4" s="14"/>
      <c r="AC4" s="14"/>
      <c r="AD4" s="7"/>
      <c r="AE4" s="7"/>
      <c r="AF4" s="7"/>
      <c r="AG4" s="11"/>
      <c r="AN4" s="2"/>
      <c r="AO4" s="2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58"/>
      <c r="BL4" s="2"/>
      <c r="BM4" s="11"/>
      <c r="BN4" s="11"/>
      <c r="BO4" s="11"/>
      <c r="BP4" s="11"/>
      <c r="BQ4" s="11"/>
      <c r="BR4" s="11"/>
      <c r="BS4" s="11"/>
      <c r="BT4" s="11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</row>
    <row r="5" spans="1:98" s="8" customFormat="1" ht="19.5" customHeight="1">
      <c r="A5" s="19" t="s">
        <v>6</v>
      </c>
      <c r="B5" s="20">
        <f t="shared" ref="B5:R5" si="0">B3-B4</f>
        <v>529.88710700000001</v>
      </c>
      <c r="C5" s="20">
        <f t="shared" si="0"/>
        <v>383.69795399999998</v>
      </c>
      <c r="D5" s="20">
        <f t="shared" si="0"/>
        <v>361.51615499999997</v>
      </c>
      <c r="E5" s="20">
        <f t="shared" si="0"/>
        <v>341.831816</v>
      </c>
      <c r="F5" s="20">
        <f t="shared" si="0"/>
        <v>340.22056800000001</v>
      </c>
      <c r="G5" s="20">
        <f t="shared" si="0"/>
        <v>389.12204199999996</v>
      </c>
      <c r="H5" s="20">
        <f t="shared" si="0"/>
        <v>442.73306099999996</v>
      </c>
      <c r="I5" s="20">
        <f t="shared" si="0"/>
        <v>462.19606599999997</v>
      </c>
      <c r="J5" s="20">
        <f t="shared" si="0"/>
        <v>430.50897699999996</v>
      </c>
      <c r="K5" s="20">
        <f t="shared" si="0"/>
        <v>383.17289499999998</v>
      </c>
      <c r="L5" s="20">
        <f t="shared" si="0"/>
        <v>491.61277999999999</v>
      </c>
      <c r="M5" s="20">
        <f t="shared" si="0"/>
        <v>478.93193500000007</v>
      </c>
      <c r="N5" s="20">
        <f t="shared" si="0"/>
        <v>476.64604700000001</v>
      </c>
      <c r="O5" s="20">
        <f t="shared" si="0"/>
        <v>469.05836199999999</v>
      </c>
      <c r="P5" s="20">
        <f t="shared" si="0"/>
        <v>439.00919200000004</v>
      </c>
      <c r="Q5" s="20">
        <f t="shared" si="0"/>
        <v>558.64150699999993</v>
      </c>
      <c r="R5" s="20">
        <f t="shared" si="0"/>
        <v>549.55831699999999</v>
      </c>
      <c r="S5" s="20">
        <f>S3-S4</f>
        <v>548.28067600000008</v>
      </c>
      <c r="T5" s="20">
        <f>T3-T4</f>
        <v>546.96198500000014</v>
      </c>
      <c r="U5" s="18">
        <f>AVERAGE(B5:T5)</f>
        <v>453.8730232631579</v>
      </c>
      <c r="V5" s="108"/>
      <c r="W5" s="108"/>
      <c r="X5" s="22"/>
      <c r="Y5" s="14"/>
      <c r="Z5" s="14"/>
      <c r="AA5" s="14"/>
      <c r="AB5" s="14"/>
      <c r="AC5" s="14"/>
      <c r="AD5" s="23"/>
      <c r="AE5" s="23"/>
      <c r="AG5" s="11"/>
      <c r="AH5" s="24"/>
      <c r="AI5" s="24"/>
      <c r="AJ5" s="24"/>
      <c r="AK5" s="24"/>
      <c r="AL5" s="24"/>
      <c r="AN5" s="2"/>
      <c r="AO5" s="2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58"/>
      <c r="BL5" s="2"/>
      <c r="BM5" s="11"/>
      <c r="BN5" s="11"/>
      <c r="BO5" s="11"/>
      <c r="BP5" s="11"/>
      <c r="BQ5" s="11"/>
      <c r="BR5" s="11"/>
      <c r="BS5" s="11"/>
      <c r="BT5" s="11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</row>
    <row r="6" spans="1:98" s="8" customFormat="1" ht="19.5" customHeight="1">
      <c r="A6" s="25" t="s">
        <v>7</v>
      </c>
      <c r="B6" s="26">
        <f t="shared" ref="B6:R6" si="1">B3/B4</f>
        <v>8.2221657243730437</v>
      </c>
      <c r="C6" s="26">
        <f t="shared" si="1"/>
        <v>5.152493063746606</v>
      </c>
      <c r="D6" s="26">
        <f t="shared" si="1"/>
        <v>6.3109439280759618</v>
      </c>
      <c r="E6" s="26">
        <f t="shared" si="1"/>
        <v>6.7656468853443705</v>
      </c>
      <c r="F6" s="26">
        <f t="shared" si="1"/>
        <v>7.2394884500974808</v>
      </c>
      <c r="G6" s="26">
        <f t="shared" si="1"/>
        <v>13.108407831141372</v>
      </c>
      <c r="H6" s="26">
        <f t="shared" si="1"/>
        <v>12.665980541111407</v>
      </c>
      <c r="I6" s="26">
        <f t="shared" si="1"/>
        <v>11.506200313483864</v>
      </c>
      <c r="J6" s="26">
        <f t="shared" si="1"/>
        <v>9.9997674115580146</v>
      </c>
      <c r="K6" s="26">
        <f t="shared" si="1"/>
        <v>10.201080449425813</v>
      </c>
      <c r="L6" s="26">
        <f t="shared" si="1"/>
        <v>7.788157723245912</v>
      </c>
      <c r="M6" s="26">
        <f t="shared" si="1"/>
        <v>9.6747211337381653</v>
      </c>
      <c r="N6" s="26">
        <f t="shared" si="1"/>
        <v>10.558251645014519</v>
      </c>
      <c r="O6" s="26">
        <f t="shared" si="1"/>
        <v>8.1924246664257225</v>
      </c>
      <c r="P6" s="26">
        <f t="shared" si="1"/>
        <v>7.5194139404219129</v>
      </c>
      <c r="Q6" s="26">
        <f t="shared" si="1"/>
        <v>8.5005673611269614</v>
      </c>
      <c r="R6" s="26">
        <f t="shared" si="1"/>
        <v>7.8530841579418516</v>
      </c>
      <c r="S6" s="26">
        <f>S3/S4</f>
        <v>6.5059755195680573</v>
      </c>
      <c r="T6" s="26">
        <f>T3/T4</f>
        <v>5.3297277150544158</v>
      </c>
      <c r="U6" s="27">
        <f>U3/U4</f>
        <v>7.9441589863182891</v>
      </c>
      <c r="V6" s="108"/>
      <c r="W6" s="108"/>
      <c r="X6" s="22"/>
      <c r="Y6" s="22"/>
      <c r="Z6" s="22"/>
      <c r="AA6" s="22"/>
      <c r="AB6" s="22"/>
      <c r="AC6" s="22"/>
      <c r="AD6" s="23"/>
      <c r="AE6" s="23"/>
      <c r="AG6" s="11"/>
      <c r="AH6" s="289"/>
      <c r="AI6" s="289"/>
      <c r="AJ6" s="289"/>
      <c r="AK6" s="289"/>
      <c r="AL6" s="289"/>
      <c r="AM6" s="289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58"/>
      <c r="BL6" s="2"/>
      <c r="BM6" s="11"/>
      <c r="BN6" s="11"/>
      <c r="BO6" s="11"/>
      <c r="BP6" s="11"/>
      <c r="BQ6" s="11"/>
      <c r="BR6" s="11"/>
      <c r="BS6" s="11"/>
      <c r="BT6" s="11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</row>
    <row r="7" spans="1:98" s="8" customFormat="1">
      <c r="A7" s="28"/>
      <c r="J7" s="29"/>
      <c r="K7" s="29"/>
      <c r="L7" s="29"/>
      <c r="M7" s="29"/>
      <c r="N7" s="29"/>
      <c r="Q7" s="30"/>
      <c r="R7" s="31"/>
      <c r="S7" s="31"/>
      <c r="T7" s="291" t="s">
        <v>142</v>
      </c>
      <c r="U7" s="291"/>
      <c r="V7" s="291"/>
      <c r="W7" s="291"/>
      <c r="X7" s="31"/>
      <c r="Y7" s="31"/>
      <c r="Z7" s="31"/>
      <c r="AA7" s="31"/>
      <c r="AB7" s="31"/>
      <c r="AC7" s="31"/>
      <c r="AD7" s="23"/>
      <c r="AE7" s="23"/>
      <c r="AH7" s="32"/>
      <c r="AI7" s="32"/>
      <c r="AJ7" s="32"/>
      <c r="AK7" s="32"/>
      <c r="AL7" s="32"/>
      <c r="AM7" s="32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58"/>
      <c r="BL7" s="2"/>
      <c r="BM7" s="11"/>
      <c r="BN7" s="11"/>
      <c r="BO7" s="11"/>
      <c r="BP7" s="11"/>
      <c r="BQ7" s="11"/>
      <c r="BR7" s="11"/>
      <c r="BS7" s="11"/>
      <c r="BT7" s="11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</row>
    <row r="8" spans="1:98" s="8" customFormat="1" ht="18" customHeight="1">
      <c r="A8" s="33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34"/>
      <c r="AE8" s="34"/>
      <c r="AH8" s="32"/>
      <c r="AI8" s="32"/>
      <c r="AJ8" s="32"/>
      <c r="AK8" s="32"/>
      <c r="AL8" s="32"/>
      <c r="AM8" s="32"/>
      <c r="AN8" s="32"/>
      <c r="AO8" s="32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58"/>
      <c r="BL8" s="2"/>
      <c r="BM8" s="11"/>
      <c r="BN8" s="11"/>
      <c r="BO8" s="11"/>
      <c r="BP8" s="11"/>
      <c r="BQ8" s="11"/>
      <c r="BR8" s="11"/>
      <c r="BS8" s="11"/>
      <c r="BT8" s="11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</row>
    <row r="9" spans="1:98" s="37" customFormat="1" ht="18" customHeight="1">
      <c r="A9" s="33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35"/>
      <c r="AE9" s="34"/>
      <c r="AF9" s="8"/>
      <c r="AG9" s="8"/>
      <c r="AH9" s="36"/>
      <c r="AI9" s="36"/>
      <c r="AJ9" s="36"/>
      <c r="AK9" s="36"/>
      <c r="AL9" s="36"/>
      <c r="AM9" s="36"/>
      <c r="AN9" s="10"/>
      <c r="AO9" s="11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58"/>
      <c r="BL9" s="2"/>
      <c r="BM9" s="32"/>
      <c r="BN9" s="32"/>
      <c r="BO9" s="32"/>
      <c r="BP9" s="32"/>
      <c r="BQ9" s="32"/>
      <c r="BR9" s="32"/>
      <c r="BS9" s="32"/>
      <c r="BT9" s="32"/>
      <c r="BU9" s="32"/>
      <c r="BV9" s="32"/>
      <c r="BW9" s="32"/>
      <c r="BX9" s="32"/>
      <c r="BY9" s="32"/>
      <c r="BZ9" s="32"/>
      <c r="CA9" s="32"/>
      <c r="CB9" s="32"/>
      <c r="CC9" s="32"/>
      <c r="CD9" s="32"/>
      <c r="CE9" s="32"/>
      <c r="CF9" s="32"/>
      <c r="CG9" s="32"/>
      <c r="CH9" s="32"/>
      <c r="CI9" s="32"/>
      <c r="CJ9" s="32"/>
      <c r="CK9" s="32"/>
      <c r="CL9" s="32"/>
      <c r="CM9" s="32"/>
      <c r="CN9" s="32"/>
      <c r="CO9" s="32"/>
      <c r="CP9" s="32"/>
      <c r="CQ9" s="32"/>
      <c r="CR9" s="32"/>
      <c r="CS9" s="32"/>
      <c r="CT9" s="32"/>
    </row>
    <row r="10" spans="1:98" s="40" customFormat="1" ht="18" customHeight="1">
      <c r="A10" s="38"/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5"/>
      <c r="AE10" s="34"/>
      <c r="AF10" s="8"/>
      <c r="AG10" s="8"/>
      <c r="AH10" s="36"/>
      <c r="AI10" s="36"/>
      <c r="AJ10" s="36"/>
      <c r="AK10" s="36"/>
      <c r="AL10" s="36"/>
      <c r="AM10" s="36"/>
      <c r="AN10" s="10"/>
      <c r="AO10" s="1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58"/>
      <c r="BL10" s="2"/>
      <c r="BM10" s="41"/>
      <c r="BN10" s="41"/>
      <c r="BO10" s="41"/>
      <c r="BP10" s="41"/>
      <c r="BQ10" s="41"/>
      <c r="BR10" s="41"/>
      <c r="BS10" s="41"/>
      <c r="BT10" s="41"/>
      <c r="BU10" s="41"/>
      <c r="BV10" s="41"/>
      <c r="BW10" s="41"/>
      <c r="BX10" s="41"/>
      <c r="BY10" s="41"/>
      <c r="BZ10" s="41"/>
      <c r="CA10" s="41"/>
      <c r="CB10" s="41"/>
      <c r="CC10" s="41"/>
      <c r="CD10" s="41"/>
      <c r="CE10" s="41"/>
      <c r="CF10" s="41"/>
      <c r="CG10" s="41"/>
      <c r="CH10" s="41"/>
      <c r="CI10" s="41"/>
      <c r="CJ10" s="41"/>
      <c r="CK10" s="41"/>
      <c r="CL10" s="41"/>
      <c r="CM10" s="41"/>
      <c r="CN10" s="41"/>
      <c r="CO10" s="41"/>
      <c r="CP10" s="41"/>
      <c r="CQ10" s="41"/>
      <c r="CR10" s="41"/>
      <c r="CS10" s="41"/>
      <c r="CT10" s="41"/>
    </row>
    <row r="11" spans="1:98" s="42" customFormat="1" ht="18" customHeight="1">
      <c r="A11" s="38"/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5"/>
      <c r="AE11" s="34"/>
      <c r="AF11" s="8"/>
      <c r="AG11" s="8"/>
      <c r="AH11" s="36"/>
      <c r="AI11" s="36"/>
      <c r="AJ11" s="36"/>
      <c r="AK11" s="36"/>
      <c r="AL11" s="36"/>
      <c r="AM11" s="36"/>
      <c r="AN11" s="10"/>
      <c r="AO11" s="11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58"/>
      <c r="BL11" s="2"/>
      <c r="BM11" s="2"/>
      <c r="BN11" s="2"/>
      <c r="BO11" s="2"/>
      <c r="BP11" s="2"/>
      <c r="BQ11" s="2"/>
      <c r="BR11" s="2"/>
      <c r="BS11" s="2"/>
      <c r="BT11" s="2"/>
      <c r="BU11" s="43"/>
      <c r="BV11" s="43"/>
      <c r="BW11" s="43"/>
      <c r="BX11" s="43"/>
      <c r="BY11" s="43"/>
      <c r="BZ11" s="43"/>
      <c r="CA11" s="43"/>
      <c r="CB11" s="43"/>
      <c r="CC11" s="43"/>
      <c r="CD11" s="43"/>
      <c r="CE11" s="43"/>
      <c r="CF11" s="43"/>
      <c r="CG11" s="43"/>
      <c r="CH11" s="43"/>
      <c r="CI11" s="43"/>
      <c r="CJ11" s="43"/>
      <c r="CK11" s="43"/>
      <c r="CL11" s="43"/>
      <c r="CM11" s="43"/>
      <c r="CN11" s="43"/>
      <c r="CO11" s="43"/>
      <c r="CP11" s="43"/>
      <c r="CQ11" s="43"/>
      <c r="CR11" s="43"/>
      <c r="CS11" s="43"/>
      <c r="CT11" s="43"/>
    </row>
    <row r="12" spans="1:98" s="42" customFormat="1" ht="18" customHeight="1">
      <c r="A12" s="38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44"/>
      <c r="AE12" s="23"/>
      <c r="AF12" s="8"/>
      <c r="AG12" s="8"/>
      <c r="AH12" s="36"/>
      <c r="AI12" s="36"/>
      <c r="AJ12" s="36"/>
      <c r="AK12" s="36"/>
      <c r="AL12" s="36"/>
      <c r="AM12" s="36"/>
      <c r="AN12" s="40"/>
      <c r="AO12" s="40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59"/>
      <c r="BL12" s="11"/>
      <c r="BM12" s="2"/>
      <c r="BN12" s="2"/>
      <c r="BO12" s="2"/>
      <c r="BP12" s="2"/>
      <c r="BQ12" s="2"/>
      <c r="BR12" s="2"/>
      <c r="BS12" s="2"/>
      <c r="BT12" s="2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43"/>
      <c r="CG12" s="43"/>
      <c r="CH12" s="43"/>
      <c r="CI12" s="43"/>
      <c r="CJ12" s="43"/>
      <c r="CK12" s="43"/>
      <c r="CL12" s="43"/>
      <c r="CM12" s="43"/>
      <c r="CN12" s="43"/>
      <c r="CO12" s="43"/>
      <c r="CP12" s="43"/>
      <c r="CQ12" s="43"/>
      <c r="CR12" s="43"/>
      <c r="CS12" s="43"/>
      <c r="CT12" s="43"/>
    </row>
    <row r="13" spans="1:98" s="8" customFormat="1" ht="18" customHeight="1">
      <c r="A13" s="38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44"/>
      <c r="AE13" s="23"/>
      <c r="AH13" s="36"/>
      <c r="AI13" s="36"/>
      <c r="AJ13" s="36"/>
      <c r="AK13" s="36"/>
      <c r="AL13" s="36"/>
      <c r="AM13" s="36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59"/>
      <c r="BL13" s="11"/>
      <c r="BM13" s="11"/>
      <c r="BN13" s="11"/>
      <c r="BO13" s="11"/>
      <c r="BP13" s="11"/>
      <c r="BQ13" s="11"/>
      <c r="BR13" s="11"/>
      <c r="BS13" s="11"/>
      <c r="BT13" s="11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</row>
    <row r="14" spans="1:98" s="8" customFormat="1" ht="18" customHeight="1">
      <c r="A14" s="38"/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44"/>
      <c r="AE14" s="23"/>
      <c r="AH14" s="36"/>
      <c r="AI14" s="36"/>
      <c r="AJ14" s="36"/>
      <c r="AK14" s="36"/>
      <c r="AL14" s="36"/>
      <c r="AM14" s="36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59"/>
      <c r="BL14" s="11"/>
      <c r="BM14" s="11"/>
      <c r="BN14" s="11"/>
      <c r="BO14" s="11"/>
      <c r="BP14" s="11"/>
      <c r="BQ14" s="11"/>
      <c r="BR14" s="11"/>
      <c r="BS14" s="11"/>
      <c r="BT14" s="11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</row>
    <row r="15" spans="1:98" s="8" customFormat="1" ht="18" customHeight="1">
      <c r="A15" s="38"/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44"/>
      <c r="AE15" s="23"/>
      <c r="AH15" s="36"/>
      <c r="AI15" s="36"/>
      <c r="AJ15" s="36"/>
      <c r="AK15" s="23"/>
      <c r="AL15" s="36"/>
      <c r="AM15" s="36"/>
      <c r="AN15" s="2"/>
      <c r="AO15" s="2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58"/>
      <c r="BL15" s="2"/>
      <c r="BM15" s="11"/>
      <c r="BN15" s="11"/>
      <c r="BO15" s="11"/>
      <c r="BP15" s="11"/>
      <c r="BQ15" s="11"/>
      <c r="BR15" s="11"/>
      <c r="BS15" s="11"/>
      <c r="BT15" s="11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</row>
    <row r="16" spans="1:98" s="8" customFormat="1" ht="18" customHeight="1">
      <c r="A16" s="38"/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44"/>
      <c r="AE16" s="23"/>
      <c r="AH16" s="36"/>
      <c r="AI16" s="36"/>
      <c r="AJ16" s="36"/>
      <c r="AK16" s="23"/>
      <c r="AL16" s="36"/>
      <c r="AM16" s="36"/>
      <c r="AN16" s="2"/>
      <c r="AO16" s="2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60"/>
      <c r="BL16" s="32"/>
      <c r="BM16" s="11"/>
      <c r="BN16" s="11"/>
      <c r="BO16" s="11"/>
      <c r="BP16" s="11"/>
      <c r="BQ16" s="11"/>
      <c r="BR16" s="11"/>
      <c r="BS16" s="11"/>
      <c r="BT16" s="11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</row>
    <row r="17" spans="1:98" s="8" customFormat="1" ht="18" customHeight="1">
      <c r="A17" s="38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44"/>
      <c r="AE17" s="23"/>
      <c r="AH17" s="36"/>
      <c r="AI17" s="36"/>
      <c r="AJ17" s="36"/>
      <c r="AK17" s="23"/>
      <c r="AL17" s="36"/>
      <c r="AM17" s="36"/>
      <c r="AN17" s="2"/>
      <c r="AO17" s="2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59"/>
      <c r="BL17" s="11"/>
      <c r="BM17" s="11"/>
      <c r="BN17" s="11"/>
      <c r="BO17" s="11"/>
      <c r="BP17" s="11"/>
      <c r="BQ17" s="11"/>
      <c r="BR17" s="11"/>
      <c r="BS17" s="11"/>
      <c r="BT17" s="11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</row>
    <row r="18" spans="1:98" s="8" customFormat="1" ht="12" customHeight="1">
      <c r="A18" s="45"/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4"/>
      <c r="AE18" s="23"/>
      <c r="AG18" s="11"/>
      <c r="AH18" s="36"/>
      <c r="AI18" s="36"/>
      <c r="AJ18" s="36"/>
      <c r="AK18" s="23"/>
      <c r="AL18" s="36"/>
      <c r="AM18" s="36"/>
      <c r="AN18" s="2"/>
      <c r="AO18" s="2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59"/>
      <c r="BL18" s="11"/>
      <c r="BM18" s="11"/>
      <c r="BN18" s="11"/>
      <c r="BO18" s="11"/>
      <c r="BP18" s="11"/>
      <c r="BQ18" s="11"/>
      <c r="BR18" s="11"/>
      <c r="BS18" s="11"/>
      <c r="BT18" s="11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</row>
    <row r="19" spans="1:98">
      <c r="A19" s="46" t="s">
        <v>145</v>
      </c>
      <c r="BK19" s="59"/>
      <c r="BL19" s="11"/>
    </row>
    <row r="20" spans="1:98">
      <c r="AO20" s="2" t="s">
        <v>29</v>
      </c>
      <c r="BK20" s="59"/>
      <c r="BL20" s="11"/>
    </row>
    <row r="21" spans="1:98">
      <c r="AO21" s="2" t="s">
        <v>29</v>
      </c>
      <c r="BK21" s="59"/>
      <c r="BL21" s="11"/>
    </row>
    <row r="22" spans="1:98">
      <c r="AO22" s="2" t="s">
        <v>29</v>
      </c>
      <c r="BK22" s="59"/>
      <c r="BL22" s="11"/>
    </row>
    <row r="23" spans="1:98">
      <c r="AN23" s="8"/>
      <c r="AO23" s="8" t="s">
        <v>29</v>
      </c>
      <c r="BK23" s="61"/>
      <c r="BL23" s="41"/>
    </row>
    <row r="24" spans="1:98">
      <c r="AN24" s="42"/>
      <c r="AO24" s="42" t="s">
        <v>29</v>
      </c>
      <c r="BK24" s="58"/>
    </row>
    <row r="25" spans="1:98">
      <c r="AN25" s="11"/>
      <c r="AO25" s="11" t="s">
        <v>29</v>
      </c>
      <c r="BK25" s="59"/>
      <c r="BL25" s="11"/>
    </row>
    <row r="26" spans="1:98">
      <c r="AN26" s="10"/>
      <c r="AO26" s="11" t="s">
        <v>29</v>
      </c>
      <c r="BK26" s="59"/>
      <c r="BL26" s="11"/>
    </row>
    <row r="27" spans="1:98">
      <c r="AN27" s="10"/>
      <c r="AO27" s="11" t="s">
        <v>29</v>
      </c>
      <c r="BK27" s="59"/>
      <c r="BL27" s="11"/>
    </row>
    <row r="28" spans="1:98">
      <c r="AN28" s="11"/>
      <c r="AO28" s="11" t="s">
        <v>29</v>
      </c>
      <c r="BK28" s="58"/>
    </row>
    <row r="29" spans="1:98">
      <c r="AN29" s="42"/>
      <c r="AO29" s="42" t="s">
        <v>29</v>
      </c>
      <c r="BK29" s="58"/>
    </row>
    <row r="30" spans="1:98">
      <c r="AN30" s="8"/>
      <c r="AO30" s="8" t="s">
        <v>29</v>
      </c>
      <c r="BK30" s="58"/>
    </row>
    <row r="31" spans="1:98">
      <c r="AO31" s="2" t="s">
        <v>29</v>
      </c>
      <c r="BK31" s="58"/>
    </row>
    <row r="32" spans="1:98">
      <c r="AO32" s="2" t="s">
        <v>29</v>
      </c>
      <c r="BK32" s="58"/>
    </row>
    <row r="33" spans="1:63">
      <c r="AO33" s="2" t="s">
        <v>29</v>
      </c>
      <c r="BK33" s="58"/>
    </row>
    <row r="34" spans="1:63">
      <c r="AO34" s="2" t="s">
        <v>29</v>
      </c>
      <c r="BK34" s="58"/>
    </row>
    <row r="35" spans="1:63">
      <c r="AO35" s="2" t="s">
        <v>29</v>
      </c>
      <c r="BK35" s="58"/>
    </row>
    <row r="41" spans="1:63" s="2" customFormat="1" ht="11.25">
      <c r="A41" s="46"/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9"/>
      <c r="P41" s="49"/>
      <c r="Q41" s="49"/>
      <c r="R41" s="49"/>
      <c r="S41" s="49"/>
      <c r="T41" s="39"/>
      <c r="U41" s="290">
        <v>42864.635367939816</v>
      </c>
      <c r="V41" s="290"/>
      <c r="W41" s="290"/>
      <c r="X41" s="290"/>
      <c r="Y41" s="290"/>
      <c r="Z41" s="290"/>
      <c r="AA41" s="290"/>
      <c r="AB41" s="290"/>
      <c r="AC41" s="290"/>
    </row>
    <row r="42" spans="1:63" s="2" customFormat="1" ht="10.5">
      <c r="A42" s="38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</row>
    <row r="43" spans="1:63" s="2" customFormat="1">
      <c r="A43" s="3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47"/>
      <c r="P43" s="47"/>
      <c r="Q43" s="47"/>
      <c r="R43" s="47"/>
      <c r="S43" s="47"/>
      <c r="T43" s="47"/>
      <c r="U43" s="51"/>
      <c r="V43" s="51"/>
      <c r="W43" s="51"/>
      <c r="X43" s="51"/>
      <c r="Y43" s="51"/>
      <c r="Z43" s="51"/>
      <c r="AA43" s="51"/>
      <c r="AB43" s="3"/>
      <c r="AC43" s="3"/>
    </row>
    <row r="44" spans="1:63" s="2" customFormat="1" ht="10.5">
      <c r="A44" s="52"/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4"/>
      <c r="U44" s="54"/>
      <c r="V44" s="54"/>
      <c r="W44" s="54"/>
      <c r="X44" s="54"/>
      <c r="Y44" s="54"/>
      <c r="Z44" s="54"/>
      <c r="AA44" s="54"/>
      <c r="AB44" s="54"/>
      <c r="AC44" s="54"/>
    </row>
  </sheetData>
  <mergeCells count="4">
    <mergeCell ref="A1:T1"/>
    <mergeCell ref="AH6:AM6"/>
    <mergeCell ref="U41:AC41"/>
    <mergeCell ref="T7:W7"/>
  </mergeCells>
  <conditionalFormatting sqref="B5:R5">
    <cfRule type="cellIs" dxfId="19" priority="22" operator="lessThan">
      <formula>0</formula>
    </cfRule>
    <cfRule type="cellIs" dxfId="18" priority="23" operator="greaterThan">
      <formula>0</formula>
    </cfRule>
    <cfRule type="cellIs" priority="24" operator="equal">
      <formula>0</formula>
    </cfRule>
  </conditionalFormatting>
  <conditionalFormatting sqref="S5">
    <cfRule type="cellIs" dxfId="17" priority="16" operator="lessThan">
      <formula>0</formula>
    </cfRule>
    <cfRule type="cellIs" dxfId="16" priority="17" operator="greaterThan">
      <formula>0</formula>
    </cfRule>
    <cfRule type="cellIs" priority="18" operator="equal">
      <formula>0</formula>
    </cfRule>
  </conditionalFormatting>
  <conditionalFormatting sqref="T5">
    <cfRule type="cellIs" dxfId="15" priority="13" operator="lessThan">
      <formula>0</formula>
    </cfRule>
    <cfRule type="cellIs" dxfId="14" priority="14" operator="greaterThan">
      <formula>0</formula>
    </cfRule>
    <cfRule type="cellIs" priority="15" operator="equal">
      <formula>0</formula>
    </cfRule>
  </conditionalFormatting>
  <conditionalFormatting sqref="W3:W4">
    <cfRule type="cellIs" dxfId="13" priority="10" operator="lessThan">
      <formula>0</formula>
    </cfRule>
    <cfRule type="cellIs" dxfId="12" priority="11" operator="greaterThan">
      <formula>0</formula>
    </cfRule>
    <cfRule type="cellIs" priority="12" operator="equal">
      <formula>0</formula>
    </cfRule>
  </conditionalFormatting>
  <conditionalFormatting sqref="V3:V4">
    <cfRule type="cellIs" dxfId="11" priority="7" operator="lessThan">
      <formula>0</formula>
    </cfRule>
    <cfRule type="cellIs" dxfId="10" priority="8" operator="greaterThan">
      <formula>0</formula>
    </cfRule>
    <cfRule type="cellIs" priority="9" operator="equal">
      <formula>0</formula>
    </cfRule>
  </conditionalFormatting>
  <printOptions horizontalCentered="1" verticalCentered="1"/>
  <pageMargins left="0.19685039370078741" right="0.15748031496062992" top="0.19685039370078741" bottom="0.27559055118110237" header="0.15748031496062992" footer="0.15748031496062992"/>
  <pageSetup paperSize="9" scale="51" fitToHeight="3" orientation="landscape" r:id="rId1"/>
  <headerFooter alignWithMargins="0">
    <oddFooter>&amp;C&amp;9Pág. &amp;P de &amp;N</oddFooter>
  </headerFooter>
  <colBreaks count="1" manualBreakCount="1">
    <brk id="20" max="49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44"/>
  <sheetViews>
    <sheetView showGridLines="0" zoomScaleNormal="100" workbookViewId="0">
      <pane xSplit="1" ySplit="1" topLeftCell="B2" activePane="bottomRight" state="frozen"/>
      <selection sqref="A1:T1"/>
      <selection pane="topRight" sqref="A1:T1"/>
      <selection pane="bottomLeft" sqref="A1:T1"/>
      <selection pane="bottomRight" sqref="A1:T1"/>
    </sheetView>
  </sheetViews>
  <sheetFormatPr defaultRowHeight="12.75"/>
  <cols>
    <col min="1" max="1" width="47" style="55" customWidth="1"/>
    <col min="2" max="20" width="10.5703125" style="47" customWidth="1"/>
    <col min="21" max="23" width="11.140625" style="47" customWidth="1"/>
    <col min="24" max="29" width="7.28515625" style="47" customWidth="1"/>
    <col min="30" max="31" width="8.28515625" style="2" bestFit="1" customWidth="1"/>
    <col min="32" max="32" width="10" style="2" bestFit="1" customWidth="1"/>
    <col min="33" max="33" width="7.140625" style="2" customWidth="1"/>
    <col min="34" max="34" width="8.85546875" style="2" customWidth="1"/>
    <col min="35" max="39" width="9.140625" style="2" bestFit="1" customWidth="1"/>
    <col min="40" max="40" width="11.7109375" style="2" customWidth="1"/>
    <col min="41" max="98" width="9.140625" style="2"/>
    <col min="99" max="16384" width="9.140625" style="3"/>
  </cols>
  <sheetData>
    <row r="1" spans="1:98" ht="31.5" customHeight="1">
      <c r="A1" s="288" t="s">
        <v>174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8"/>
      <c r="R1" s="288"/>
      <c r="S1" s="288"/>
      <c r="T1" s="288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98" s="8" customFormat="1" ht="31.5" customHeight="1">
      <c r="A2" s="4" t="s">
        <v>172</v>
      </c>
      <c r="B2" s="5">
        <v>2000</v>
      </c>
      <c r="C2" s="5">
        <v>2001</v>
      </c>
      <c r="D2" s="5">
        <v>2002</v>
      </c>
      <c r="E2" s="5">
        <v>2003</v>
      </c>
      <c r="F2" s="5">
        <v>2004</v>
      </c>
      <c r="G2" s="5">
        <v>2005</v>
      </c>
      <c r="H2" s="5">
        <v>2006</v>
      </c>
      <c r="I2" s="5">
        <v>2007</v>
      </c>
      <c r="J2" s="5">
        <v>2008</v>
      </c>
      <c r="K2" s="5">
        <v>2009</v>
      </c>
      <c r="L2" s="5">
        <v>2010</v>
      </c>
      <c r="M2" s="5">
        <v>2011</v>
      </c>
      <c r="N2" s="5">
        <v>2012</v>
      </c>
      <c r="O2" s="5">
        <v>2013</v>
      </c>
      <c r="P2" s="5">
        <v>2014</v>
      </c>
      <c r="Q2" s="5">
        <v>2015</v>
      </c>
      <c r="R2" s="5">
        <v>2016</v>
      </c>
      <c r="S2" s="5">
        <v>2017</v>
      </c>
      <c r="T2" s="5">
        <v>2018</v>
      </c>
      <c r="U2" s="6" t="s">
        <v>3</v>
      </c>
      <c r="V2" s="104" t="s">
        <v>146</v>
      </c>
      <c r="W2" s="104" t="s">
        <v>147</v>
      </c>
      <c r="X2" s="7"/>
      <c r="Y2" s="7"/>
      <c r="Z2" s="7"/>
      <c r="AA2" s="7"/>
      <c r="AB2" s="7"/>
      <c r="AC2" s="7"/>
      <c r="AD2" s="7"/>
      <c r="AE2" s="7"/>
      <c r="AF2" s="7"/>
      <c r="AH2" s="9"/>
      <c r="AI2" s="9"/>
      <c r="AJ2" s="9"/>
      <c r="AK2" s="9"/>
      <c r="AL2" s="9"/>
      <c r="AM2" s="9"/>
      <c r="AN2" s="2"/>
      <c r="AO2" s="2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</row>
    <row r="3" spans="1:98" s="8" customFormat="1" ht="27" customHeight="1">
      <c r="A3" s="56" t="s">
        <v>10</v>
      </c>
      <c r="B3" s="57">
        <v>776.48786900000005</v>
      </c>
      <c r="C3" s="57">
        <v>804.54102399999999</v>
      </c>
      <c r="D3" s="57">
        <v>859.14774999999997</v>
      </c>
      <c r="E3" s="57">
        <v>950.52106800000001</v>
      </c>
      <c r="F3" s="57">
        <v>929.07033000000001</v>
      </c>
      <c r="G3" s="57">
        <v>941.43898000000002</v>
      </c>
      <c r="H3" s="57">
        <v>1050.499176</v>
      </c>
      <c r="I3" s="57">
        <v>1119.5743050000001</v>
      </c>
      <c r="J3" s="57">
        <v>1158.688985</v>
      </c>
      <c r="K3" s="57">
        <v>1118.465944</v>
      </c>
      <c r="L3" s="57">
        <v>1474.1564699999999</v>
      </c>
      <c r="M3" s="57">
        <v>1572.2115200000001</v>
      </c>
      <c r="N3" s="57">
        <v>1601.243062</v>
      </c>
      <c r="O3" s="57">
        <v>1696.9774849999999</v>
      </c>
      <c r="P3" s="57">
        <v>1707.8326420000001</v>
      </c>
      <c r="Q3" s="57">
        <v>1762.072461</v>
      </c>
      <c r="R3" s="57">
        <v>1776.7279140000001</v>
      </c>
      <c r="S3" s="57">
        <v>1842.1466820000001</v>
      </c>
      <c r="T3" s="14">
        <v>1955.36268</v>
      </c>
      <c r="U3" s="15">
        <f>AVERAGE(B3:T3)</f>
        <v>1320.9034919473681</v>
      </c>
      <c r="V3" s="105">
        <f>(T3/B3)^(1/19)-1</f>
        <v>4.9808631744931775E-2</v>
      </c>
      <c r="W3" s="105">
        <f>(T3-B3)/B3</f>
        <v>1.5182140739921848</v>
      </c>
      <c r="X3" s="7"/>
      <c r="Y3" s="14"/>
      <c r="Z3" s="14"/>
      <c r="AA3" s="14"/>
      <c r="AB3" s="14"/>
      <c r="AC3" s="14"/>
      <c r="AD3" s="7"/>
      <c r="AE3" s="7"/>
      <c r="AF3" s="7"/>
      <c r="AN3" s="2"/>
      <c r="AO3" s="2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58"/>
      <c r="BL3" s="2"/>
      <c r="BM3" s="11"/>
      <c r="BN3" s="11"/>
      <c r="BO3" s="11"/>
      <c r="BP3" s="11"/>
      <c r="BQ3" s="11"/>
      <c r="BR3" s="11"/>
      <c r="BS3" s="11"/>
      <c r="BT3" s="11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</row>
    <row r="4" spans="1:98" s="8" customFormat="1" ht="27" customHeight="1">
      <c r="A4" s="56" t="s">
        <v>11</v>
      </c>
      <c r="B4" s="57">
        <v>885.45548199999996</v>
      </c>
      <c r="C4" s="57">
        <v>935.835418</v>
      </c>
      <c r="D4" s="57">
        <v>946.09276999999997</v>
      </c>
      <c r="E4" s="57">
        <v>941.42293400000005</v>
      </c>
      <c r="F4" s="57">
        <v>965.26821399999994</v>
      </c>
      <c r="G4" s="57">
        <v>978.10788400000001</v>
      </c>
      <c r="H4" s="57">
        <v>1038.9789519999999</v>
      </c>
      <c r="I4" s="57">
        <v>1136.1406930000001</v>
      </c>
      <c r="J4" s="57">
        <v>1135.720581</v>
      </c>
      <c r="K4" s="57">
        <v>1051.060563</v>
      </c>
      <c r="L4" s="57">
        <v>1118.5718429999999</v>
      </c>
      <c r="M4" s="57">
        <v>1132.1380770000001</v>
      </c>
      <c r="N4" s="57">
        <v>924.99701000000005</v>
      </c>
      <c r="O4" s="57">
        <v>945.95211300000005</v>
      </c>
      <c r="P4" s="57">
        <v>987.10651800000005</v>
      </c>
      <c r="Q4" s="57">
        <v>1010.4169300000001</v>
      </c>
      <c r="R4" s="57">
        <v>984.9940180000001</v>
      </c>
      <c r="S4" s="57">
        <v>1050.289074</v>
      </c>
      <c r="T4" s="14">
        <v>1108.2458959999999</v>
      </c>
      <c r="U4" s="15">
        <f>AVERAGE(B4:T4)</f>
        <v>1014.5681563157896</v>
      </c>
      <c r="V4" s="168">
        <f>(T4/B4)^(1/19)-1</f>
        <v>1.1882228296265174E-2</v>
      </c>
      <c r="W4" s="168">
        <f>(T4-B4)/B4</f>
        <v>0.25161108438425134</v>
      </c>
      <c r="X4" s="7"/>
      <c r="Y4" s="14"/>
      <c r="Z4" s="14"/>
      <c r="AA4" s="14"/>
      <c r="AB4" s="14"/>
      <c r="AC4" s="14"/>
      <c r="AD4" s="7"/>
      <c r="AE4" s="7"/>
      <c r="AF4" s="7"/>
      <c r="AG4" s="11"/>
      <c r="AN4" s="2"/>
      <c r="AO4" s="2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58"/>
      <c r="BL4" s="2"/>
      <c r="BM4" s="11"/>
      <c r="BN4" s="11"/>
      <c r="BO4" s="11"/>
      <c r="BP4" s="11"/>
      <c r="BQ4" s="11"/>
      <c r="BR4" s="11"/>
      <c r="BS4" s="11"/>
      <c r="BT4" s="11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</row>
    <row r="5" spans="1:98" s="8" customFormat="1" ht="19.5" customHeight="1">
      <c r="A5" s="19" t="s">
        <v>6</v>
      </c>
      <c r="B5" s="20">
        <f t="shared" ref="B5:R5" si="0">B3-B4</f>
        <v>-108.96761299999991</v>
      </c>
      <c r="C5" s="20">
        <f t="shared" si="0"/>
        <v>-131.29439400000001</v>
      </c>
      <c r="D5" s="20">
        <f t="shared" si="0"/>
        <v>-86.94502</v>
      </c>
      <c r="E5" s="20">
        <f t="shared" si="0"/>
        <v>9.0981339999999591</v>
      </c>
      <c r="F5" s="20">
        <f t="shared" si="0"/>
        <v>-36.197883999999931</v>
      </c>
      <c r="G5" s="20">
        <f t="shared" si="0"/>
        <v>-36.668903999999998</v>
      </c>
      <c r="H5" s="20">
        <f t="shared" si="0"/>
        <v>11.520224000000098</v>
      </c>
      <c r="I5" s="20">
        <f t="shared" si="0"/>
        <v>-16.566387999999961</v>
      </c>
      <c r="J5" s="20">
        <f t="shared" si="0"/>
        <v>22.968403999999964</v>
      </c>
      <c r="K5" s="20">
        <f t="shared" si="0"/>
        <v>67.405381000000034</v>
      </c>
      <c r="L5" s="20">
        <f t="shared" si="0"/>
        <v>355.58462699999995</v>
      </c>
      <c r="M5" s="20">
        <f t="shared" si="0"/>
        <v>440.073443</v>
      </c>
      <c r="N5" s="20">
        <f t="shared" si="0"/>
        <v>676.24605199999996</v>
      </c>
      <c r="O5" s="20">
        <f t="shared" si="0"/>
        <v>751.02537199999983</v>
      </c>
      <c r="P5" s="20">
        <f t="shared" si="0"/>
        <v>720.72612400000003</v>
      </c>
      <c r="Q5" s="20">
        <f t="shared" si="0"/>
        <v>751.65553099999988</v>
      </c>
      <c r="R5" s="20">
        <f t="shared" si="0"/>
        <v>791.73389599999996</v>
      </c>
      <c r="S5" s="20">
        <f>S3-S4</f>
        <v>791.85760800000003</v>
      </c>
      <c r="T5" s="20">
        <f>T3-T4</f>
        <v>847.11678400000005</v>
      </c>
      <c r="U5" s="18">
        <f>AVERAGE(B5:T5)</f>
        <v>306.33533563157897</v>
      </c>
      <c r="V5" s="108"/>
      <c r="W5" s="108"/>
      <c r="X5" s="22"/>
      <c r="Y5" s="14"/>
      <c r="Z5" s="14"/>
      <c r="AA5" s="14"/>
      <c r="AB5" s="14"/>
      <c r="AC5" s="14"/>
      <c r="AD5" s="23"/>
      <c r="AE5" s="23"/>
      <c r="AG5" s="11"/>
      <c r="AH5" s="24"/>
      <c r="AI5" s="24"/>
      <c r="AJ5" s="24"/>
      <c r="AK5" s="24"/>
      <c r="AL5" s="24"/>
      <c r="AN5" s="2"/>
      <c r="AO5" s="2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58"/>
      <c r="BL5" s="2"/>
      <c r="BM5" s="11"/>
      <c r="BN5" s="11"/>
      <c r="BO5" s="11"/>
      <c r="BP5" s="11"/>
      <c r="BQ5" s="11"/>
      <c r="BR5" s="11"/>
      <c r="BS5" s="11"/>
      <c r="BT5" s="11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</row>
    <row r="6" spans="1:98" s="8" customFormat="1" ht="19.5" customHeight="1">
      <c r="A6" s="25" t="s">
        <v>7</v>
      </c>
      <c r="B6" s="26">
        <f t="shared" ref="B6:R6" si="1">B3/B4</f>
        <v>0.87693609084234014</v>
      </c>
      <c r="C6" s="26">
        <f t="shared" si="1"/>
        <v>0.859703542444896</v>
      </c>
      <c r="D6" s="26">
        <f t="shared" si="1"/>
        <v>0.90810095716089234</v>
      </c>
      <c r="E6" s="26">
        <f t="shared" si="1"/>
        <v>1.0096642366267232</v>
      </c>
      <c r="F6" s="26">
        <f t="shared" si="1"/>
        <v>0.96249966229593475</v>
      </c>
      <c r="G6" s="26">
        <f t="shared" si="1"/>
        <v>0.96251036864150252</v>
      </c>
      <c r="H6" s="26">
        <f t="shared" si="1"/>
        <v>1.0110880244280445</v>
      </c>
      <c r="I6" s="26">
        <f t="shared" si="1"/>
        <v>0.98541871785592317</v>
      </c>
      <c r="J6" s="26">
        <f t="shared" si="1"/>
        <v>1.0202236398496682</v>
      </c>
      <c r="K6" s="26">
        <f t="shared" si="1"/>
        <v>1.0641308249713104</v>
      </c>
      <c r="L6" s="26">
        <f t="shared" si="1"/>
        <v>1.317891630497622</v>
      </c>
      <c r="M6" s="26">
        <f t="shared" si="1"/>
        <v>1.3887100451264125</v>
      </c>
      <c r="N6" s="26">
        <f t="shared" si="1"/>
        <v>1.7310791761370126</v>
      </c>
      <c r="O6" s="26">
        <f t="shared" si="1"/>
        <v>1.7939359315115773</v>
      </c>
      <c r="P6" s="26">
        <f t="shared" si="1"/>
        <v>1.730140173180378</v>
      </c>
      <c r="Q6" s="26">
        <f t="shared" si="1"/>
        <v>1.7439063110314272</v>
      </c>
      <c r="R6" s="26">
        <f t="shared" si="1"/>
        <v>1.8037956388888443</v>
      </c>
      <c r="S6" s="26">
        <f>S3/S4</f>
        <v>1.7539425360146135</v>
      </c>
      <c r="T6" s="26">
        <f>T3/T4</f>
        <v>1.7643761976087662</v>
      </c>
      <c r="U6" s="27">
        <f>U3/U4</f>
        <v>1.3019366749533878</v>
      </c>
      <c r="V6" s="108"/>
      <c r="W6" s="108"/>
      <c r="X6" s="22"/>
      <c r="Y6" s="22"/>
      <c r="Z6" s="22"/>
      <c r="AA6" s="22"/>
      <c r="AB6" s="22"/>
      <c r="AC6" s="22"/>
      <c r="AD6" s="23"/>
      <c r="AE6" s="23"/>
      <c r="AG6" s="11"/>
      <c r="AH6" s="289"/>
      <c r="AI6" s="289"/>
      <c r="AJ6" s="289"/>
      <c r="AK6" s="289"/>
      <c r="AL6" s="289"/>
      <c r="AM6" s="289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58"/>
      <c r="BL6" s="2"/>
      <c r="BM6" s="11"/>
      <c r="BN6" s="11"/>
      <c r="BO6" s="11"/>
      <c r="BP6" s="11"/>
      <c r="BQ6" s="11"/>
      <c r="BR6" s="11"/>
      <c r="BS6" s="11"/>
      <c r="BT6" s="11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</row>
    <row r="7" spans="1:98" s="8" customFormat="1">
      <c r="A7" s="28"/>
      <c r="J7" s="29"/>
      <c r="K7" s="29"/>
      <c r="L7" s="29"/>
      <c r="M7" s="29"/>
      <c r="N7" s="29"/>
      <c r="Q7" s="30"/>
      <c r="R7" s="31"/>
      <c r="S7" s="31"/>
      <c r="T7" s="291" t="s">
        <v>142</v>
      </c>
      <c r="U7" s="291"/>
      <c r="V7" s="291"/>
      <c r="W7" s="291"/>
      <c r="X7" s="31"/>
      <c r="Y7" s="31"/>
      <c r="Z7" s="31"/>
      <c r="AA7" s="31"/>
      <c r="AB7" s="31"/>
      <c r="AC7" s="31"/>
      <c r="AD7" s="23"/>
      <c r="AE7" s="23"/>
      <c r="AH7" s="32"/>
      <c r="AI7" s="32"/>
      <c r="AJ7" s="32"/>
      <c r="AK7" s="32"/>
      <c r="AL7" s="32"/>
      <c r="AM7" s="32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58"/>
      <c r="BL7" s="2"/>
      <c r="BM7" s="11"/>
      <c r="BN7" s="11"/>
      <c r="BO7" s="11"/>
      <c r="BP7" s="11"/>
      <c r="BQ7" s="11"/>
      <c r="BR7" s="11"/>
      <c r="BS7" s="11"/>
      <c r="BT7" s="11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</row>
    <row r="8" spans="1:98" s="8" customFormat="1" ht="18" customHeight="1">
      <c r="A8" s="33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34"/>
      <c r="AE8" s="34"/>
      <c r="AH8" s="32"/>
      <c r="AI8" s="32"/>
      <c r="AJ8" s="32"/>
      <c r="AK8" s="32"/>
      <c r="AL8" s="32"/>
      <c r="AM8" s="32"/>
      <c r="AN8" s="32"/>
      <c r="AO8" s="32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58"/>
      <c r="BL8" s="2"/>
      <c r="BM8" s="11"/>
      <c r="BN8" s="11"/>
      <c r="BO8" s="11"/>
      <c r="BP8" s="11"/>
      <c r="BQ8" s="11"/>
      <c r="BR8" s="11"/>
      <c r="BS8" s="11"/>
      <c r="BT8" s="11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</row>
    <row r="9" spans="1:98" s="37" customFormat="1" ht="18" customHeight="1">
      <c r="A9" s="33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35"/>
      <c r="AE9" s="34"/>
      <c r="AF9" s="8"/>
      <c r="AG9" s="8"/>
      <c r="AH9" s="36"/>
      <c r="AI9" s="36"/>
      <c r="AJ9" s="36"/>
      <c r="AK9" s="36"/>
      <c r="AL9" s="36"/>
      <c r="AM9" s="36"/>
      <c r="AN9" s="10"/>
      <c r="AO9" s="11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58"/>
      <c r="BL9" s="2"/>
      <c r="BM9" s="32"/>
      <c r="BN9" s="32"/>
      <c r="BO9" s="32"/>
      <c r="BP9" s="32"/>
      <c r="BQ9" s="32"/>
      <c r="BR9" s="32"/>
      <c r="BS9" s="32"/>
      <c r="BT9" s="32"/>
      <c r="BU9" s="32"/>
      <c r="BV9" s="32"/>
      <c r="BW9" s="32"/>
      <c r="BX9" s="32"/>
      <c r="BY9" s="32"/>
      <c r="BZ9" s="32"/>
      <c r="CA9" s="32"/>
      <c r="CB9" s="32"/>
      <c r="CC9" s="32"/>
      <c r="CD9" s="32"/>
      <c r="CE9" s="32"/>
      <c r="CF9" s="32"/>
      <c r="CG9" s="32"/>
      <c r="CH9" s="32"/>
      <c r="CI9" s="32"/>
      <c r="CJ9" s="32"/>
      <c r="CK9" s="32"/>
      <c r="CL9" s="32"/>
      <c r="CM9" s="32"/>
      <c r="CN9" s="32"/>
      <c r="CO9" s="32"/>
      <c r="CP9" s="32"/>
      <c r="CQ9" s="32"/>
      <c r="CR9" s="32"/>
      <c r="CS9" s="32"/>
      <c r="CT9" s="32"/>
    </row>
    <row r="10" spans="1:98" s="40" customFormat="1" ht="18" customHeight="1">
      <c r="A10" s="38"/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5"/>
      <c r="AE10" s="34"/>
      <c r="AF10" s="8"/>
      <c r="AG10" s="8"/>
      <c r="AH10" s="36"/>
      <c r="AI10" s="36"/>
      <c r="AJ10" s="36"/>
      <c r="AK10" s="36"/>
      <c r="AL10" s="36"/>
      <c r="AM10" s="36"/>
      <c r="AN10" s="10"/>
      <c r="AO10" s="1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58"/>
      <c r="BL10" s="2"/>
      <c r="BM10" s="41"/>
      <c r="BN10" s="41"/>
      <c r="BO10" s="41"/>
      <c r="BP10" s="41"/>
      <c r="BQ10" s="41"/>
      <c r="BR10" s="41"/>
      <c r="BS10" s="41"/>
      <c r="BT10" s="41"/>
      <c r="BU10" s="41"/>
      <c r="BV10" s="41"/>
      <c r="BW10" s="41"/>
      <c r="BX10" s="41"/>
      <c r="BY10" s="41"/>
      <c r="BZ10" s="41"/>
      <c r="CA10" s="41"/>
      <c r="CB10" s="41"/>
      <c r="CC10" s="41"/>
      <c r="CD10" s="41"/>
      <c r="CE10" s="41"/>
      <c r="CF10" s="41"/>
      <c r="CG10" s="41"/>
      <c r="CH10" s="41"/>
      <c r="CI10" s="41"/>
      <c r="CJ10" s="41"/>
      <c r="CK10" s="41"/>
      <c r="CL10" s="41"/>
      <c r="CM10" s="41"/>
      <c r="CN10" s="41"/>
      <c r="CO10" s="41"/>
      <c r="CP10" s="41"/>
      <c r="CQ10" s="41"/>
      <c r="CR10" s="41"/>
      <c r="CS10" s="41"/>
      <c r="CT10" s="41"/>
    </row>
    <row r="11" spans="1:98" s="42" customFormat="1" ht="18" customHeight="1">
      <c r="A11" s="38"/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5"/>
      <c r="AE11" s="34"/>
      <c r="AF11" s="8"/>
      <c r="AG11" s="8"/>
      <c r="AH11" s="36"/>
      <c r="AI11" s="36"/>
      <c r="AJ11" s="36"/>
      <c r="AK11" s="36"/>
      <c r="AL11" s="36"/>
      <c r="AM11" s="36"/>
      <c r="AN11" s="10"/>
      <c r="AO11" s="11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58"/>
      <c r="BL11" s="2"/>
      <c r="BM11" s="2"/>
      <c r="BN11" s="2"/>
      <c r="BO11" s="2"/>
      <c r="BP11" s="2"/>
      <c r="BQ11" s="2"/>
      <c r="BR11" s="2"/>
      <c r="BS11" s="2"/>
      <c r="BT11" s="2"/>
      <c r="BU11" s="43"/>
      <c r="BV11" s="43"/>
      <c r="BW11" s="43"/>
      <c r="BX11" s="43"/>
      <c r="BY11" s="43"/>
      <c r="BZ11" s="43"/>
      <c r="CA11" s="43"/>
      <c r="CB11" s="43"/>
      <c r="CC11" s="43"/>
      <c r="CD11" s="43"/>
      <c r="CE11" s="43"/>
      <c r="CF11" s="43"/>
      <c r="CG11" s="43"/>
      <c r="CH11" s="43"/>
      <c r="CI11" s="43"/>
      <c r="CJ11" s="43"/>
      <c r="CK11" s="43"/>
      <c r="CL11" s="43"/>
      <c r="CM11" s="43"/>
      <c r="CN11" s="43"/>
      <c r="CO11" s="43"/>
      <c r="CP11" s="43"/>
      <c r="CQ11" s="43"/>
      <c r="CR11" s="43"/>
      <c r="CS11" s="43"/>
      <c r="CT11" s="43"/>
    </row>
    <row r="12" spans="1:98" s="42" customFormat="1" ht="18" customHeight="1">
      <c r="A12" s="38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44"/>
      <c r="AE12" s="23"/>
      <c r="AF12" s="8"/>
      <c r="AG12" s="8"/>
      <c r="AH12" s="36"/>
      <c r="AI12" s="36"/>
      <c r="AJ12" s="36"/>
      <c r="AK12" s="36"/>
      <c r="AL12" s="36"/>
      <c r="AM12" s="36"/>
      <c r="AN12" s="40"/>
      <c r="AO12" s="40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59"/>
      <c r="BL12" s="11"/>
      <c r="BM12" s="2"/>
      <c r="BN12" s="2"/>
      <c r="BO12" s="2"/>
      <c r="BP12" s="2"/>
      <c r="BQ12" s="2"/>
      <c r="BR12" s="2"/>
      <c r="BS12" s="2"/>
      <c r="BT12" s="2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43"/>
      <c r="CG12" s="43"/>
      <c r="CH12" s="43"/>
      <c r="CI12" s="43"/>
      <c r="CJ12" s="43"/>
      <c r="CK12" s="43"/>
      <c r="CL12" s="43"/>
      <c r="CM12" s="43"/>
      <c r="CN12" s="43"/>
      <c r="CO12" s="43"/>
      <c r="CP12" s="43"/>
      <c r="CQ12" s="43"/>
      <c r="CR12" s="43"/>
      <c r="CS12" s="43"/>
      <c r="CT12" s="43"/>
    </row>
    <row r="13" spans="1:98" s="8" customFormat="1" ht="18" customHeight="1">
      <c r="A13" s="38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44"/>
      <c r="AE13" s="23"/>
      <c r="AH13" s="36"/>
      <c r="AI13" s="36"/>
      <c r="AJ13" s="36"/>
      <c r="AK13" s="36"/>
      <c r="AL13" s="36"/>
      <c r="AM13" s="36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59"/>
      <c r="BL13" s="11"/>
      <c r="BM13" s="11"/>
      <c r="BN13" s="11"/>
      <c r="BO13" s="11"/>
      <c r="BP13" s="11"/>
      <c r="BQ13" s="11"/>
      <c r="BR13" s="11"/>
      <c r="BS13" s="11"/>
      <c r="BT13" s="11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</row>
    <row r="14" spans="1:98" s="8" customFormat="1" ht="18" customHeight="1">
      <c r="A14" s="38"/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44"/>
      <c r="AE14" s="23"/>
      <c r="AH14" s="36"/>
      <c r="AI14" s="36"/>
      <c r="AJ14" s="36"/>
      <c r="AK14" s="36"/>
      <c r="AL14" s="36"/>
      <c r="AM14" s="36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59"/>
      <c r="BL14" s="11"/>
      <c r="BM14" s="11"/>
      <c r="BN14" s="11"/>
      <c r="BO14" s="11"/>
      <c r="BP14" s="11"/>
      <c r="BQ14" s="11"/>
      <c r="BR14" s="11"/>
      <c r="BS14" s="11"/>
      <c r="BT14" s="11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</row>
    <row r="15" spans="1:98" s="8" customFormat="1" ht="18" customHeight="1">
      <c r="A15" s="38"/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44"/>
      <c r="AE15" s="23"/>
      <c r="AH15" s="36"/>
      <c r="AI15" s="36"/>
      <c r="AJ15" s="36"/>
      <c r="AK15" s="23"/>
      <c r="AL15" s="36"/>
      <c r="AM15" s="36"/>
      <c r="AN15" s="2"/>
      <c r="AO15" s="2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58"/>
      <c r="BL15" s="2"/>
      <c r="BM15" s="11"/>
      <c r="BN15" s="11"/>
      <c r="BO15" s="11"/>
      <c r="BP15" s="11"/>
      <c r="BQ15" s="11"/>
      <c r="BR15" s="11"/>
      <c r="BS15" s="11"/>
      <c r="BT15" s="11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</row>
    <row r="16" spans="1:98" s="8" customFormat="1" ht="18" customHeight="1">
      <c r="A16" s="38"/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44"/>
      <c r="AE16" s="23"/>
      <c r="AH16" s="36"/>
      <c r="AI16" s="36"/>
      <c r="AJ16" s="36"/>
      <c r="AK16" s="23"/>
      <c r="AL16" s="36"/>
      <c r="AM16" s="36"/>
      <c r="AN16" s="2"/>
      <c r="AO16" s="2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60"/>
      <c r="BL16" s="32"/>
      <c r="BM16" s="11"/>
      <c r="BN16" s="11"/>
      <c r="BO16" s="11"/>
      <c r="BP16" s="11"/>
      <c r="BQ16" s="11"/>
      <c r="BR16" s="11"/>
      <c r="BS16" s="11"/>
      <c r="BT16" s="11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</row>
    <row r="17" spans="1:98" s="8" customFormat="1" ht="18" customHeight="1">
      <c r="A17" s="38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44"/>
      <c r="AE17" s="23"/>
      <c r="AH17" s="36"/>
      <c r="AI17" s="36"/>
      <c r="AJ17" s="36"/>
      <c r="AK17" s="23"/>
      <c r="AL17" s="36"/>
      <c r="AM17" s="36"/>
      <c r="AN17" s="2"/>
      <c r="AO17" s="2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59"/>
      <c r="BL17" s="11"/>
      <c r="BM17" s="11"/>
      <c r="BN17" s="11"/>
      <c r="BO17" s="11"/>
      <c r="BP17" s="11"/>
      <c r="BQ17" s="11"/>
      <c r="BR17" s="11"/>
      <c r="BS17" s="11"/>
      <c r="BT17" s="11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</row>
    <row r="18" spans="1:98" s="8" customFormat="1" ht="12" customHeight="1">
      <c r="A18" s="45"/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4"/>
      <c r="AE18" s="23"/>
      <c r="AG18" s="11"/>
      <c r="AH18" s="36"/>
      <c r="AI18" s="36"/>
      <c r="AJ18" s="36"/>
      <c r="AK18" s="23"/>
      <c r="AL18" s="36"/>
      <c r="AM18" s="36"/>
      <c r="AN18" s="2"/>
      <c r="AO18" s="2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59"/>
      <c r="BL18" s="11"/>
      <c r="BM18" s="11"/>
      <c r="BN18" s="11"/>
      <c r="BO18" s="11"/>
      <c r="BP18" s="11"/>
      <c r="BQ18" s="11"/>
      <c r="BR18" s="11"/>
      <c r="BS18" s="11"/>
      <c r="BT18" s="11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</row>
    <row r="19" spans="1:98">
      <c r="A19" s="46" t="s">
        <v>145</v>
      </c>
      <c r="BK19" s="59"/>
      <c r="BL19" s="11"/>
    </row>
    <row r="20" spans="1:98">
      <c r="AO20" s="2" t="s">
        <v>29</v>
      </c>
      <c r="BK20" s="59"/>
      <c r="BL20" s="11"/>
    </row>
    <row r="21" spans="1:98">
      <c r="AO21" s="2" t="s">
        <v>29</v>
      </c>
      <c r="BK21" s="59"/>
      <c r="BL21" s="11"/>
    </row>
    <row r="22" spans="1:98">
      <c r="AO22" s="2" t="s">
        <v>29</v>
      </c>
      <c r="BK22" s="59"/>
      <c r="BL22" s="11"/>
    </row>
    <row r="23" spans="1:98">
      <c r="AN23" s="8"/>
      <c r="AO23" s="8" t="s">
        <v>29</v>
      </c>
      <c r="BK23" s="61"/>
      <c r="BL23" s="41"/>
    </row>
    <row r="24" spans="1:98">
      <c r="AN24" s="42"/>
      <c r="AO24" s="42" t="s">
        <v>29</v>
      </c>
      <c r="BK24" s="58"/>
    </row>
    <row r="25" spans="1:98">
      <c r="AN25" s="11"/>
      <c r="AO25" s="11" t="s">
        <v>29</v>
      </c>
      <c r="BK25" s="59"/>
      <c r="BL25" s="11"/>
    </row>
    <row r="26" spans="1:98">
      <c r="AN26" s="10"/>
      <c r="AO26" s="11" t="s">
        <v>29</v>
      </c>
      <c r="BK26" s="59"/>
      <c r="BL26" s="11"/>
    </row>
    <row r="27" spans="1:98">
      <c r="AN27" s="10"/>
      <c r="AO27" s="11" t="s">
        <v>29</v>
      </c>
      <c r="BK27" s="59"/>
      <c r="BL27" s="11"/>
    </row>
    <row r="28" spans="1:98">
      <c r="AN28" s="11"/>
      <c r="AO28" s="11" t="s">
        <v>29</v>
      </c>
      <c r="BK28" s="58"/>
    </row>
    <row r="29" spans="1:98">
      <c r="AN29" s="42"/>
      <c r="AO29" s="42" t="s">
        <v>29</v>
      </c>
      <c r="BK29" s="58"/>
    </row>
    <row r="30" spans="1:98">
      <c r="AN30" s="8"/>
      <c r="AO30" s="8" t="s">
        <v>29</v>
      </c>
      <c r="BK30" s="58"/>
    </row>
    <row r="31" spans="1:98">
      <c r="AO31" s="2" t="s">
        <v>29</v>
      </c>
      <c r="BK31" s="58"/>
    </row>
    <row r="32" spans="1:98">
      <c r="AO32" s="2" t="s">
        <v>29</v>
      </c>
      <c r="BK32" s="58"/>
    </row>
    <row r="33" spans="1:63">
      <c r="AO33" s="2" t="s">
        <v>29</v>
      </c>
      <c r="BK33" s="58"/>
    </row>
    <row r="34" spans="1:63">
      <c r="AO34" s="2" t="s">
        <v>29</v>
      </c>
      <c r="BK34" s="58"/>
    </row>
    <row r="35" spans="1:63">
      <c r="AO35" s="2" t="s">
        <v>29</v>
      </c>
      <c r="BK35" s="58"/>
    </row>
    <row r="41" spans="1:63" s="2" customFormat="1" ht="11.25">
      <c r="A41" s="46"/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9"/>
      <c r="P41" s="49"/>
      <c r="Q41" s="49"/>
      <c r="R41" s="49"/>
      <c r="S41" s="49"/>
      <c r="T41" s="39"/>
      <c r="U41" s="290">
        <v>42864.635367939816</v>
      </c>
      <c r="V41" s="290"/>
      <c r="W41" s="290"/>
      <c r="X41" s="290"/>
      <c r="Y41" s="290"/>
      <c r="Z41" s="290"/>
      <c r="AA41" s="290"/>
      <c r="AB41" s="290"/>
      <c r="AC41" s="290"/>
    </row>
    <row r="42" spans="1:63" s="2" customFormat="1" ht="10.5">
      <c r="A42" s="38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</row>
    <row r="43" spans="1:63" s="2" customFormat="1">
      <c r="A43" s="3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47"/>
      <c r="P43" s="47"/>
      <c r="Q43" s="47"/>
      <c r="R43" s="47"/>
      <c r="S43" s="47"/>
      <c r="T43" s="47"/>
      <c r="U43" s="51"/>
      <c r="V43" s="51"/>
      <c r="W43" s="51"/>
      <c r="X43" s="51"/>
      <c r="Y43" s="51"/>
      <c r="Z43" s="51"/>
      <c r="AA43" s="51"/>
      <c r="AB43" s="3"/>
      <c r="AC43" s="3"/>
    </row>
    <row r="44" spans="1:63" s="2" customFormat="1" ht="10.5">
      <c r="A44" s="52"/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4"/>
      <c r="U44" s="54"/>
      <c r="V44" s="54"/>
      <c r="W44" s="54"/>
      <c r="X44" s="54"/>
      <c r="Y44" s="54"/>
      <c r="Z44" s="54"/>
      <c r="AA44" s="54"/>
      <c r="AB44" s="54"/>
      <c r="AC44" s="54"/>
    </row>
  </sheetData>
  <mergeCells count="4">
    <mergeCell ref="A1:T1"/>
    <mergeCell ref="AH6:AM6"/>
    <mergeCell ref="T7:W7"/>
    <mergeCell ref="U41:AC41"/>
  </mergeCells>
  <conditionalFormatting sqref="B5:R5">
    <cfRule type="cellIs" dxfId="9" priority="19" operator="lessThan">
      <formula>0</formula>
    </cfRule>
    <cfRule type="cellIs" dxfId="8" priority="20" operator="greaterThan">
      <formula>0</formula>
    </cfRule>
    <cfRule type="cellIs" priority="21" operator="equal">
      <formula>0</formula>
    </cfRule>
  </conditionalFormatting>
  <conditionalFormatting sqref="S5">
    <cfRule type="cellIs" dxfId="7" priority="16" operator="lessThan">
      <formula>0</formula>
    </cfRule>
    <cfRule type="cellIs" dxfId="6" priority="17" operator="greaterThan">
      <formula>0</formula>
    </cfRule>
    <cfRule type="cellIs" priority="18" operator="equal">
      <formula>0</formula>
    </cfRule>
  </conditionalFormatting>
  <conditionalFormatting sqref="T5">
    <cfRule type="cellIs" dxfId="5" priority="13" operator="lessThan">
      <formula>0</formula>
    </cfRule>
    <cfRule type="cellIs" dxfId="4" priority="14" operator="greaterThan">
      <formula>0</formula>
    </cfRule>
    <cfRule type="cellIs" priority="15" operator="equal">
      <formula>0</formula>
    </cfRule>
  </conditionalFormatting>
  <conditionalFormatting sqref="W3:W4">
    <cfRule type="cellIs" dxfId="3" priority="10" operator="lessThan">
      <formula>0</formula>
    </cfRule>
    <cfRule type="cellIs" dxfId="2" priority="11" operator="greaterThan">
      <formula>0</formula>
    </cfRule>
    <cfRule type="cellIs" priority="12" operator="equal">
      <formula>0</formula>
    </cfRule>
  </conditionalFormatting>
  <conditionalFormatting sqref="V3:V4">
    <cfRule type="cellIs" dxfId="1" priority="7" operator="lessThan">
      <formula>0</formula>
    </cfRule>
    <cfRule type="cellIs" dxfId="0" priority="8" operator="greaterThan">
      <formula>0</formula>
    </cfRule>
    <cfRule type="cellIs" priority="9" operator="equal">
      <formula>0</formula>
    </cfRule>
  </conditionalFormatting>
  <printOptions horizontalCentered="1" verticalCentered="1"/>
  <pageMargins left="0.19685039370078741" right="0.15748031496062992" top="0.19685039370078741" bottom="0.27559055118110237" header="0.15748031496062992" footer="0.15748031496062992"/>
  <pageSetup paperSize="9" scale="51" fitToHeight="3" orientation="landscape" r:id="rId1"/>
  <headerFooter alignWithMargins="0">
    <oddFooter>&amp;C&amp;9Pág. &amp;P de &amp;N</oddFooter>
  </headerFooter>
  <colBreaks count="1" manualBreakCount="1">
    <brk id="20" max="49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70"/>
  <sheetViews>
    <sheetView showGridLines="0" workbookViewId="0">
      <selection sqref="A1:T1"/>
    </sheetView>
  </sheetViews>
  <sheetFormatPr defaultRowHeight="12.75"/>
  <cols>
    <col min="1" max="1" width="44.28515625" style="64" customWidth="1"/>
    <col min="2" max="18" width="9.140625" style="67"/>
    <col min="19" max="19" width="9.140625" style="63"/>
    <col min="20" max="20" width="9.140625" style="62"/>
    <col min="21" max="21" width="9.85546875" style="65" customWidth="1"/>
    <col min="22" max="22" width="11.28515625" style="65" customWidth="1"/>
    <col min="23" max="23" width="10.42578125" style="65" customWidth="1"/>
    <col min="24" max="24" width="11.85546875" style="66" customWidth="1"/>
    <col min="25" max="25" width="9.85546875" style="62" bestFit="1" customWidth="1"/>
    <col min="26" max="26" width="10.5703125" style="62" customWidth="1"/>
    <col min="27" max="27" width="10.85546875" style="62" customWidth="1"/>
    <col min="28" max="28" width="12.42578125" style="62" customWidth="1"/>
    <col min="29" max="29" width="12.7109375" style="62" customWidth="1"/>
    <col min="30" max="30" width="11.5703125" style="62" customWidth="1"/>
    <col min="31" max="16384" width="9.140625" style="62"/>
  </cols>
  <sheetData>
    <row r="1" spans="1:28" ht="19.5" customHeight="1">
      <c r="A1" s="276" t="s">
        <v>34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  <c r="R1" s="276"/>
      <c r="S1" s="276"/>
      <c r="T1" s="276"/>
      <c r="U1" s="128"/>
      <c r="V1" s="133"/>
      <c r="W1" s="133"/>
      <c r="X1" s="133"/>
      <c r="Y1" s="133"/>
      <c r="Z1" s="122"/>
      <c r="AA1" s="133"/>
      <c r="AB1" s="123"/>
    </row>
    <row r="2" spans="1:28" ht="32.25" customHeight="1">
      <c r="A2" s="169"/>
      <c r="B2" s="265">
        <v>2000</v>
      </c>
      <c r="C2" s="265">
        <v>2001</v>
      </c>
      <c r="D2" s="265">
        <v>2002</v>
      </c>
      <c r="E2" s="265">
        <v>2003</v>
      </c>
      <c r="F2" s="265">
        <v>2004</v>
      </c>
      <c r="G2" s="265">
        <v>2005</v>
      </c>
      <c r="H2" s="265">
        <v>2006</v>
      </c>
      <c r="I2" s="265">
        <v>2007</v>
      </c>
      <c r="J2" s="265">
        <v>2008</v>
      </c>
      <c r="K2" s="265">
        <v>2009</v>
      </c>
      <c r="L2" s="265">
        <v>2010</v>
      </c>
      <c r="M2" s="265">
        <v>2011</v>
      </c>
      <c r="N2" s="268">
        <v>2012</v>
      </c>
      <c r="O2" s="268">
        <v>2013</v>
      </c>
      <c r="P2" s="265">
        <v>2014</v>
      </c>
      <c r="Q2" s="265">
        <v>2015</v>
      </c>
      <c r="R2" s="265">
        <v>2016</v>
      </c>
      <c r="S2" s="265" t="s">
        <v>62</v>
      </c>
      <c r="T2" s="265" t="s">
        <v>148</v>
      </c>
      <c r="U2" s="111"/>
      <c r="V2" s="275" t="s">
        <v>35</v>
      </c>
      <c r="W2" s="275"/>
      <c r="X2" s="275"/>
      <c r="Y2" s="275"/>
      <c r="Z2" s="112"/>
      <c r="AA2" s="176" t="s">
        <v>36</v>
      </c>
    </row>
    <row r="3" spans="1:28" s="117" customFormat="1" ht="14.25" customHeight="1">
      <c r="A3" s="170"/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70"/>
      <c r="O3" s="270"/>
      <c r="P3" s="267"/>
      <c r="Q3" s="267"/>
      <c r="R3" s="267"/>
      <c r="S3" s="267"/>
      <c r="T3" s="267"/>
      <c r="U3" s="111"/>
      <c r="V3" s="175" t="s">
        <v>149</v>
      </c>
      <c r="W3" s="175" t="s">
        <v>37</v>
      </c>
      <c r="X3" s="175" t="s">
        <v>38</v>
      </c>
      <c r="Y3" s="175" t="s">
        <v>150</v>
      </c>
      <c r="Z3" s="116"/>
      <c r="AA3" s="175" t="s">
        <v>151</v>
      </c>
      <c r="AB3" s="111"/>
    </row>
    <row r="4" spans="1:28" ht="18.75" customHeight="1">
      <c r="A4" s="171" t="s">
        <v>41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32"/>
      <c r="T4" s="132"/>
      <c r="U4" s="128"/>
      <c r="V4" s="119"/>
      <c r="W4" s="119"/>
      <c r="X4" s="119"/>
      <c r="Y4" s="119"/>
      <c r="Z4" s="122"/>
      <c r="AA4" s="119"/>
      <c r="AB4" s="123"/>
    </row>
    <row r="5" spans="1:28" ht="18.75" customHeight="1">
      <c r="A5" s="124" t="s">
        <v>42</v>
      </c>
      <c r="B5" s="135">
        <v>128466.30499999999</v>
      </c>
      <c r="C5" s="135">
        <v>135827.52199999997</v>
      </c>
      <c r="D5" s="135">
        <v>142631.41399999999</v>
      </c>
      <c r="E5" s="135">
        <v>146158.277</v>
      </c>
      <c r="F5" s="135">
        <v>152371.56200000001</v>
      </c>
      <c r="G5" s="135">
        <v>158652.55900000001</v>
      </c>
      <c r="H5" s="135">
        <v>166248.715</v>
      </c>
      <c r="I5" s="135">
        <v>175467.717</v>
      </c>
      <c r="J5" s="135">
        <v>178872.58199999999</v>
      </c>
      <c r="K5" s="135">
        <v>175448.19000000003</v>
      </c>
      <c r="L5" s="135">
        <v>179929.81199999998</v>
      </c>
      <c r="M5" s="135">
        <v>176166.57799999998</v>
      </c>
      <c r="N5" s="135">
        <v>168397.96899999998</v>
      </c>
      <c r="O5" s="135">
        <v>170269.32700000002</v>
      </c>
      <c r="P5" s="135">
        <v>173079.05499999999</v>
      </c>
      <c r="Q5" s="135">
        <v>179809.06100000005</v>
      </c>
      <c r="R5" s="135">
        <v>186480.451</v>
      </c>
      <c r="S5" s="135">
        <v>194613.46599999999</v>
      </c>
      <c r="T5" s="135">
        <v>201605.701</v>
      </c>
      <c r="U5" s="132"/>
      <c r="V5" s="122">
        <v>2.5351984826735174</v>
      </c>
      <c r="W5" s="122">
        <v>4.3113508690274083</v>
      </c>
      <c r="X5" s="122">
        <v>2.5489478653054398</v>
      </c>
      <c r="Y5" s="122">
        <v>1.43199334547357</v>
      </c>
      <c r="Z5" s="122"/>
      <c r="AA5" s="122">
        <v>3.5928834441497566</v>
      </c>
      <c r="AB5" s="123"/>
    </row>
    <row r="6" spans="1:28" ht="18.75" customHeight="1">
      <c r="A6" s="126" t="s">
        <v>43</v>
      </c>
      <c r="B6" s="125">
        <v>166694.70799999998</v>
      </c>
      <c r="C6" s="125">
        <v>169934.09400000001</v>
      </c>
      <c r="D6" s="125">
        <v>171240.54</v>
      </c>
      <c r="E6" s="125">
        <v>169640.804</v>
      </c>
      <c r="F6" s="125">
        <v>172713.98700000002</v>
      </c>
      <c r="G6" s="125">
        <v>174038.33200000002</v>
      </c>
      <c r="H6" s="125">
        <v>176741.24</v>
      </c>
      <c r="I6" s="125">
        <v>181145.63399999999</v>
      </c>
      <c r="J6" s="125">
        <v>181506.60800000001</v>
      </c>
      <c r="K6" s="125">
        <v>176101.152</v>
      </c>
      <c r="L6" s="125">
        <v>179444.77000000002</v>
      </c>
      <c r="M6" s="125">
        <v>176166.57800000001</v>
      </c>
      <c r="N6" s="125">
        <v>169070.136</v>
      </c>
      <c r="O6" s="125">
        <v>167159.38099999999</v>
      </c>
      <c r="P6" s="125">
        <v>168652.427</v>
      </c>
      <c r="Q6" s="125">
        <v>171725.386</v>
      </c>
      <c r="R6" s="125">
        <v>175032.364</v>
      </c>
      <c r="S6" s="125">
        <v>179924.601</v>
      </c>
      <c r="T6" s="125">
        <v>183765.69</v>
      </c>
      <c r="U6" s="132"/>
      <c r="V6" s="122">
        <v>0.54312224906745143</v>
      </c>
      <c r="W6" s="122">
        <v>0.86595851879491814</v>
      </c>
      <c r="X6" s="122">
        <v>0.61371352685066771</v>
      </c>
      <c r="Y6" s="122">
        <v>0.29786836936869232</v>
      </c>
      <c r="Z6" s="122"/>
      <c r="AA6" s="122">
        <v>2.1348325791201881</v>
      </c>
      <c r="AB6" s="123"/>
    </row>
    <row r="7" spans="1:28" ht="18.75" customHeight="1">
      <c r="A7" s="124" t="s">
        <v>44</v>
      </c>
      <c r="B7" s="125">
        <v>77.066816662230224</v>
      </c>
      <c r="C7" s="125">
        <v>79.929529621054115</v>
      </c>
      <c r="D7" s="125">
        <v>83.293018113584537</v>
      </c>
      <c r="E7" s="125">
        <v>86.157500762611335</v>
      </c>
      <c r="F7" s="125">
        <v>88.221900638539481</v>
      </c>
      <c r="G7" s="125">
        <v>91.159549265273341</v>
      </c>
      <c r="H7" s="125">
        <v>94.063340847897194</v>
      </c>
      <c r="I7" s="125">
        <v>96.865551283449662</v>
      </c>
      <c r="J7" s="125">
        <v>98.548798840425675</v>
      </c>
      <c r="K7" s="125">
        <v>99.629211965632138</v>
      </c>
      <c r="L7" s="125">
        <v>100.27030155295134</v>
      </c>
      <c r="M7" s="125">
        <v>99.999999999999986</v>
      </c>
      <c r="N7" s="125">
        <v>99.602433039978138</v>
      </c>
      <c r="O7" s="125">
        <v>101.86046752589975</v>
      </c>
      <c r="P7" s="125">
        <v>102.62470459437858</v>
      </c>
      <c r="Q7" s="125">
        <v>104.70732673152941</v>
      </c>
      <c r="R7" s="125">
        <v>106.54055440855498</v>
      </c>
      <c r="S7" s="125">
        <v>108.1639002773167</v>
      </c>
      <c r="T7" s="125">
        <v>109.7080205777259</v>
      </c>
      <c r="U7" s="144"/>
      <c r="V7" s="131">
        <v>1.9813152695529634</v>
      </c>
      <c r="W7" s="131">
        <v>3.4158128280618039</v>
      </c>
      <c r="X7" s="131">
        <v>1.9234299884362205</v>
      </c>
      <c r="Y7" s="131">
        <v>1.1307568092356668</v>
      </c>
      <c r="Z7" s="122"/>
      <c r="AA7" s="131">
        <v>1.4275745386864767</v>
      </c>
      <c r="AB7" s="123"/>
    </row>
    <row r="8" spans="1:28" ht="18.75" customHeight="1">
      <c r="A8" s="145" t="s">
        <v>66</v>
      </c>
      <c r="B8" s="139"/>
      <c r="C8" s="139"/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39"/>
      <c r="Q8" s="139"/>
      <c r="R8" s="139"/>
      <c r="S8" s="139"/>
      <c r="T8" s="139"/>
      <c r="U8" s="144"/>
      <c r="V8" s="122"/>
      <c r="W8" s="122"/>
      <c r="X8" s="122"/>
      <c r="Y8" s="122"/>
      <c r="Z8" s="122"/>
      <c r="AA8" s="122"/>
      <c r="AB8" s="123"/>
    </row>
    <row r="9" spans="1:28" ht="18.75" customHeight="1">
      <c r="A9" s="124" t="s">
        <v>42</v>
      </c>
      <c r="B9" s="125">
        <v>8306.3379999999997</v>
      </c>
      <c r="C9" s="125">
        <v>8620.4459999999999</v>
      </c>
      <c r="D9" s="125">
        <v>8619.5950000000012</v>
      </c>
      <c r="E9" s="125">
        <v>8588.112000000001</v>
      </c>
      <c r="F9" s="125">
        <v>8747.1630000000005</v>
      </c>
      <c r="G9" s="125">
        <v>8595.8169999999991</v>
      </c>
      <c r="H9" s="125">
        <v>9073.3159999999989</v>
      </c>
      <c r="I9" s="125">
        <v>8888.5020000000004</v>
      </c>
      <c r="J9" s="125">
        <v>8913.7279999999992</v>
      </c>
      <c r="K9" s="125">
        <v>8580.3130000000019</v>
      </c>
      <c r="L9" s="125">
        <v>9076.6630000000005</v>
      </c>
      <c r="M9" s="125">
        <v>8379.4449999999997</v>
      </c>
      <c r="N9" s="125">
        <v>8193.66</v>
      </c>
      <c r="O9" s="125">
        <v>8812.0109999999986</v>
      </c>
      <c r="P9" s="125">
        <v>8970.1190000000006</v>
      </c>
      <c r="Q9" s="125">
        <v>9449.1990000000005</v>
      </c>
      <c r="R9" s="125">
        <v>9581.9259999999995</v>
      </c>
      <c r="S9" s="125">
        <v>9897.8748455984896</v>
      </c>
      <c r="T9" s="125">
        <v>10012.957395656846</v>
      </c>
      <c r="U9" s="144"/>
      <c r="V9" s="122">
        <v>1.0435246677717558</v>
      </c>
      <c r="W9" s="122">
        <v>0.68748946771199915</v>
      </c>
      <c r="X9" s="122">
        <v>1.0945655009596322</v>
      </c>
      <c r="Y9" s="122">
        <v>1.2347278396768413</v>
      </c>
      <c r="Z9" s="122"/>
      <c r="AA9" s="122">
        <v>1.1626995880790747</v>
      </c>
      <c r="AB9" s="123"/>
    </row>
    <row r="10" spans="1:28" ht="18.75" customHeight="1">
      <c r="A10" s="126" t="s">
        <v>43</v>
      </c>
      <c r="B10" s="125">
        <v>8483.0565184913394</v>
      </c>
      <c r="C10" s="125">
        <v>8548.2601869447499</v>
      </c>
      <c r="D10" s="125">
        <v>8717.7366831749459</v>
      </c>
      <c r="E10" s="125">
        <v>8620.7925065674626</v>
      </c>
      <c r="F10" s="125">
        <v>8884.7550300698113</v>
      </c>
      <c r="G10" s="125">
        <v>8548.0466338755505</v>
      </c>
      <c r="H10" s="125">
        <v>8806.2255063364173</v>
      </c>
      <c r="I10" s="125">
        <v>8681.0071580232416</v>
      </c>
      <c r="J10" s="125">
        <v>8640.1485136100437</v>
      </c>
      <c r="K10" s="125">
        <v>7977.039942011631</v>
      </c>
      <c r="L10" s="125">
        <v>8328.5059623798916</v>
      </c>
      <c r="M10" s="125">
        <v>8379.4449999999997</v>
      </c>
      <c r="N10" s="125">
        <v>8305.0420000000013</v>
      </c>
      <c r="O10" s="125">
        <v>8478.3809449671135</v>
      </c>
      <c r="P10" s="125">
        <v>8441.8942227755724</v>
      </c>
      <c r="Q10" s="125">
        <v>8773.1733969086308</v>
      </c>
      <c r="R10" s="125">
        <v>8675.971388676473</v>
      </c>
      <c r="S10" s="125">
        <v>9039.5584646343341</v>
      </c>
      <c r="T10" s="125">
        <v>8886.659317437503</v>
      </c>
      <c r="U10" s="144"/>
      <c r="V10" s="122">
        <v>0.25855799570739801</v>
      </c>
      <c r="W10" s="122">
        <v>0.15275594541115378</v>
      </c>
      <c r="X10" s="122">
        <v>-0.51902258176761418</v>
      </c>
      <c r="Y10" s="122">
        <v>0.8141351425218657</v>
      </c>
      <c r="Z10" s="122"/>
      <c r="AA10" s="122">
        <v>-1.691444861992119</v>
      </c>
      <c r="AB10" s="123"/>
    </row>
    <row r="11" spans="1:28" ht="18.75" customHeight="1">
      <c r="A11" s="124" t="s">
        <v>44</v>
      </c>
      <c r="B11" s="125">
        <v>97.916806069768256</v>
      </c>
      <c r="C11" s="125">
        <v>100.84445034985592</v>
      </c>
      <c r="D11" s="125">
        <v>98.874229783008289</v>
      </c>
      <c r="E11" s="125">
        <v>99.62091064664223</v>
      </c>
      <c r="F11" s="125">
        <v>98.451369456961501</v>
      </c>
      <c r="G11" s="125">
        <v>100.55884540843678</v>
      </c>
      <c r="H11" s="125">
        <v>103.03297358750807</v>
      </c>
      <c r="I11" s="125">
        <v>102.39021622951878</v>
      </c>
      <c r="J11" s="125">
        <v>103.16637481356959</v>
      </c>
      <c r="K11" s="125">
        <v>107.56261799331344</v>
      </c>
      <c r="L11" s="125">
        <v>108.98308821533607</v>
      </c>
      <c r="M11" s="125">
        <v>100</v>
      </c>
      <c r="N11" s="125">
        <v>98.658862893167779</v>
      </c>
      <c r="O11" s="125">
        <v>103.93506799468514</v>
      </c>
      <c r="P11" s="125">
        <v>106.25718308338097</v>
      </c>
      <c r="Q11" s="125">
        <v>107.70559947361326</v>
      </c>
      <c r="R11" s="125">
        <v>110.44211156004897</v>
      </c>
      <c r="S11" s="125">
        <v>109.49511399613338</v>
      </c>
      <c r="T11" s="125">
        <v>112.67403236680073</v>
      </c>
      <c r="U11" s="144"/>
      <c r="V11" s="131">
        <v>0.78294231211462062</v>
      </c>
      <c r="W11" s="131">
        <v>0.53391793091774886</v>
      </c>
      <c r="X11" s="131">
        <v>1.6220066635890484</v>
      </c>
      <c r="Y11" s="131">
        <v>0.41719615663060594</v>
      </c>
      <c r="Z11" s="122"/>
      <c r="AA11" s="131">
        <v>2.9032513457902831</v>
      </c>
      <c r="AB11" s="123"/>
    </row>
    <row r="12" spans="1:28" ht="18.75" customHeight="1">
      <c r="A12" s="145" t="s">
        <v>45</v>
      </c>
      <c r="B12" s="139"/>
      <c r="C12" s="139"/>
      <c r="D12" s="139"/>
      <c r="E12" s="139"/>
      <c r="F12" s="139"/>
      <c r="G12" s="139"/>
      <c r="H12" s="139"/>
      <c r="I12" s="139"/>
      <c r="J12" s="139"/>
      <c r="K12" s="139"/>
      <c r="L12" s="139"/>
      <c r="M12" s="139"/>
      <c r="N12" s="139"/>
      <c r="O12" s="139"/>
      <c r="P12" s="139"/>
      <c r="Q12" s="139"/>
      <c r="R12" s="139"/>
      <c r="S12" s="139"/>
      <c r="T12" s="139"/>
      <c r="U12" s="128"/>
      <c r="V12" s="119"/>
      <c r="W12" s="119"/>
      <c r="X12" s="119"/>
      <c r="Y12" s="119"/>
      <c r="Z12" s="122"/>
      <c r="AA12" s="119"/>
      <c r="AB12" s="123"/>
    </row>
    <row r="13" spans="1:28" ht="18.75" customHeight="1">
      <c r="A13" s="124" t="s">
        <v>42</v>
      </c>
      <c r="B13" s="125">
        <v>5076.7749999999996</v>
      </c>
      <c r="C13" s="125">
        <v>5405.8540000000003</v>
      </c>
      <c r="D13" s="125">
        <v>5418.0040000000008</v>
      </c>
      <c r="E13" s="125">
        <v>5544.8670000000002</v>
      </c>
      <c r="F13" s="125">
        <v>5787.1869999999999</v>
      </c>
      <c r="G13" s="125">
        <v>5558.3789999999999</v>
      </c>
      <c r="H13" s="125">
        <v>5833.3059999999987</v>
      </c>
      <c r="I13" s="125">
        <v>5555.8359999999993</v>
      </c>
      <c r="J13" s="125">
        <v>5846.8809999999994</v>
      </c>
      <c r="K13" s="125">
        <v>5851.719000000001</v>
      </c>
      <c r="L13" s="125">
        <v>5945.5</v>
      </c>
      <c r="M13" s="125">
        <v>5366.6880000000001</v>
      </c>
      <c r="N13" s="125">
        <v>5330.9009999999998</v>
      </c>
      <c r="O13" s="125">
        <v>5874.6859999999997</v>
      </c>
      <c r="P13" s="125">
        <v>6062.8969999999999</v>
      </c>
      <c r="Q13" s="125">
        <v>6293.8789999999999</v>
      </c>
      <c r="R13" s="125">
        <v>6437.503999999999</v>
      </c>
      <c r="S13" s="125">
        <v>6870.4701769016765</v>
      </c>
      <c r="T13" s="125">
        <v>6891.4527395099813</v>
      </c>
      <c r="U13" s="132"/>
      <c r="V13" s="122">
        <v>1.7123041032544029</v>
      </c>
      <c r="W13" s="122">
        <v>1.8291334414174187</v>
      </c>
      <c r="X13" s="122">
        <v>1.3556692185198393</v>
      </c>
      <c r="Y13" s="122">
        <v>1.8627272831592601</v>
      </c>
      <c r="Z13" s="122"/>
      <c r="AA13" s="122">
        <v>0.30540213505107022</v>
      </c>
      <c r="AB13" s="123"/>
    </row>
    <row r="14" spans="1:28" ht="18.75" customHeight="1">
      <c r="A14" s="126" t="s">
        <v>43</v>
      </c>
      <c r="B14" s="125">
        <v>5228.0149876756932</v>
      </c>
      <c r="C14" s="125">
        <v>5205.5139790293097</v>
      </c>
      <c r="D14" s="125">
        <v>5345.8313735778192</v>
      </c>
      <c r="E14" s="125">
        <v>5302.2135773809259</v>
      </c>
      <c r="F14" s="125">
        <v>5508.3378364365926</v>
      </c>
      <c r="G14" s="125">
        <v>5180.6444122448374</v>
      </c>
      <c r="H14" s="125">
        <v>5394.5904161053404</v>
      </c>
      <c r="I14" s="125">
        <v>5267.3696221352347</v>
      </c>
      <c r="J14" s="125">
        <v>5547.4016230346679</v>
      </c>
      <c r="K14" s="125">
        <v>5157.2257813367123</v>
      </c>
      <c r="L14" s="125">
        <v>5322.5031593105195</v>
      </c>
      <c r="M14" s="125">
        <v>5366.6880000000001</v>
      </c>
      <c r="N14" s="125">
        <v>5410.1440000000002</v>
      </c>
      <c r="O14" s="125">
        <v>5555.3470830121641</v>
      </c>
      <c r="P14" s="125">
        <v>5505.008690327666</v>
      </c>
      <c r="Q14" s="125">
        <v>5713.9581414492077</v>
      </c>
      <c r="R14" s="125">
        <v>5585.2659432398759</v>
      </c>
      <c r="S14" s="125">
        <v>5871.5671601829508</v>
      </c>
      <c r="T14" s="125">
        <v>5782.6161613337408</v>
      </c>
      <c r="U14" s="132"/>
      <c r="V14" s="122">
        <v>0.5617080344449743</v>
      </c>
      <c r="W14" s="122">
        <v>-0.18187860253316979</v>
      </c>
      <c r="X14" s="122">
        <v>0.54174735087648695</v>
      </c>
      <c r="Y14" s="122">
        <v>1.0417954406063412</v>
      </c>
      <c r="Z14" s="122"/>
      <c r="AA14" s="122">
        <v>-1.5149447570389096</v>
      </c>
      <c r="AB14" s="123"/>
    </row>
    <row r="15" spans="1:28" ht="18.75" customHeight="1">
      <c r="A15" s="124" t="s">
        <v>44</v>
      </c>
      <c r="B15" s="125">
        <v>97.107124060810463</v>
      </c>
      <c r="C15" s="125">
        <v>103.84861171783942</v>
      </c>
      <c r="D15" s="125">
        <v>101.3500730078936</v>
      </c>
      <c r="E15" s="125">
        <v>104.57645508008628</v>
      </c>
      <c r="F15" s="125">
        <v>105.06231047992142</v>
      </c>
      <c r="G15" s="125">
        <v>107.29126644674471</v>
      </c>
      <c r="H15" s="125">
        <v>108.13250960786365</v>
      </c>
      <c r="I15" s="125">
        <v>105.47647874666954</v>
      </c>
      <c r="J15" s="125">
        <v>105.39855228296059</v>
      </c>
      <c r="K15" s="125">
        <v>113.46641097577235</v>
      </c>
      <c r="L15" s="125">
        <v>111.70495952829427</v>
      </c>
      <c r="M15" s="125">
        <v>100</v>
      </c>
      <c r="N15" s="125">
        <v>98.535288524667735</v>
      </c>
      <c r="O15" s="125">
        <v>105.7483162116792</v>
      </c>
      <c r="P15" s="125">
        <v>110.13419489514244</v>
      </c>
      <c r="Q15" s="125">
        <v>110.14919682984778</v>
      </c>
      <c r="R15" s="125">
        <v>115.25868356889306</v>
      </c>
      <c r="S15" s="125">
        <v>117.01254519394104</v>
      </c>
      <c r="T15" s="125">
        <v>119.1753446405561</v>
      </c>
      <c r="U15" s="144"/>
      <c r="V15" s="131">
        <v>1.1441691786055364</v>
      </c>
      <c r="W15" s="131">
        <v>2.0146763090670872</v>
      </c>
      <c r="X15" s="131">
        <v>0.80953622658146429</v>
      </c>
      <c r="Y15" s="131">
        <v>0.81246759222075582</v>
      </c>
      <c r="Z15" s="122"/>
      <c r="AA15" s="131">
        <v>1.8483483484872176</v>
      </c>
      <c r="AB15" s="123"/>
    </row>
    <row r="16" spans="1:28" ht="18.75" customHeight="1">
      <c r="A16" s="118" t="s">
        <v>46</v>
      </c>
      <c r="B16" s="139"/>
      <c r="C16" s="139"/>
      <c r="D16" s="139"/>
      <c r="E16" s="139"/>
      <c r="F16" s="139"/>
      <c r="G16" s="139"/>
      <c r="H16" s="139"/>
      <c r="I16" s="139"/>
      <c r="J16" s="139"/>
      <c r="K16" s="139"/>
      <c r="L16" s="139"/>
      <c r="M16" s="139"/>
      <c r="N16" s="139"/>
      <c r="O16" s="139"/>
      <c r="P16" s="139"/>
      <c r="Q16" s="139"/>
      <c r="R16" s="139"/>
      <c r="S16" s="139"/>
      <c r="T16" s="139"/>
      <c r="U16" s="128"/>
      <c r="V16" s="119"/>
      <c r="W16" s="119"/>
      <c r="X16" s="119"/>
      <c r="Y16" s="119"/>
      <c r="Z16" s="122"/>
      <c r="AA16" s="119"/>
      <c r="AB16" s="123"/>
    </row>
    <row r="17" spans="1:28" ht="18.75" customHeight="1">
      <c r="A17" s="124" t="s">
        <v>42</v>
      </c>
      <c r="B17" s="125">
        <v>2610.3699999999994</v>
      </c>
      <c r="C17" s="125">
        <v>2696.94</v>
      </c>
      <c r="D17" s="125">
        <v>2502.0400000000004</v>
      </c>
      <c r="E17" s="125">
        <v>2534.4299999999998</v>
      </c>
      <c r="F17" s="125">
        <v>2693.7899999999995</v>
      </c>
      <c r="G17" s="125">
        <v>2375.9499999999998</v>
      </c>
      <c r="H17" s="125">
        <v>2594.1699999999992</v>
      </c>
      <c r="I17" s="125">
        <v>2334.4499999999998</v>
      </c>
      <c r="J17" s="125">
        <v>2487.9799999999996</v>
      </c>
      <c r="K17" s="125">
        <v>2308.4600000000005</v>
      </c>
      <c r="L17" s="125">
        <v>2377.6799999999994</v>
      </c>
      <c r="M17" s="125">
        <v>1949</v>
      </c>
      <c r="N17" s="125">
        <v>1976.83</v>
      </c>
      <c r="O17" s="125">
        <v>2365.66</v>
      </c>
      <c r="P17" s="125">
        <v>2319.63</v>
      </c>
      <c r="Q17" s="125">
        <v>2439.9799999999996</v>
      </c>
      <c r="R17" s="125">
        <v>2343.7799999999988</v>
      </c>
      <c r="S17" s="125">
        <v>2714.3900000000003</v>
      </c>
      <c r="T17" s="125">
        <v>2736.62</v>
      </c>
      <c r="U17" s="132"/>
      <c r="V17" s="122">
        <v>0.26274238960570795</v>
      </c>
      <c r="W17" s="122">
        <v>-1.8642952896654741</v>
      </c>
      <c r="X17" s="122">
        <v>1.4558356482186063E-2</v>
      </c>
      <c r="Y17" s="122">
        <v>1.7730140420396889</v>
      </c>
      <c r="Z17" s="122"/>
      <c r="AA17" s="122">
        <v>0.81896853436682127</v>
      </c>
      <c r="AB17" s="123"/>
    </row>
    <row r="18" spans="1:28" ht="18.75" customHeight="1">
      <c r="A18" s="126" t="s">
        <v>43</v>
      </c>
      <c r="B18" s="125">
        <v>2242.1860917370964</v>
      </c>
      <c r="C18" s="125">
        <v>2220.1148459472015</v>
      </c>
      <c r="D18" s="125">
        <v>2376.8210481537108</v>
      </c>
      <c r="E18" s="125">
        <v>2274.5727196289508</v>
      </c>
      <c r="F18" s="125">
        <v>2431.7840424176338</v>
      </c>
      <c r="G18" s="125">
        <v>2039.9975087084922</v>
      </c>
      <c r="H18" s="125">
        <v>2218.7891936516608</v>
      </c>
      <c r="I18" s="125">
        <v>1975.7491742438988</v>
      </c>
      <c r="J18" s="125">
        <v>2222.6012025526734</v>
      </c>
      <c r="K18" s="125">
        <v>2041.2822351482091</v>
      </c>
      <c r="L18" s="125">
        <v>2027.1012434326594</v>
      </c>
      <c r="M18" s="125">
        <v>1949</v>
      </c>
      <c r="N18" s="125">
        <v>1986.9099999999999</v>
      </c>
      <c r="O18" s="125">
        <v>2122.9091263243072</v>
      </c>
      <c r="P18" s="125">
        <v>2011.5854981791244</v>
      </c>
      <c r="Q18" s="125">
        <v>2197.5078118180681</v>
      </c>
      <c r="R18" s="125">
        <v>1958.2607735002066</v>
      </c>
      <c r="S18" s="125">
        <v>2211.9859434179971</v>
      </c>
      <c r="T18" s="125">
        <v>2140.2550253590152</v>
      </c>
      <c r="U18" s="132"/>
      <c r="V18" s="122">
        <v>-0.25814584631124182</v>
      </c>
      <c r="W18" s="122">
        <v>-1.8723052091632386</v>
      </c>
      <c r="X18" s="122">
        <v>-0.12675505753606542</v>
      </c>
      <c r="Y18" s="122">
        <v>0.6812875139038832</v>
      </c>
      <c r="Z18" s="122"/>
      <c r="AA18" s="122">
        <v>-3.2428288376978589</v>
      </c>
      <c r="AB18" s="123"/>
    </row>
    <row r="19" spans="1:28" ht="18.75" customHeight="1">
      <c r="A19" s="124" t="s">
        <v>44</v>
      </c>
      <c r="B19" s="125">
        <v>116.42075604784698</v>
      </c>
      <c r="C19" s="125">
        <v>121.47749946014001</v>
      </c>
      <c r="D19" s="125">
        <v>105.26833738465749</v>
      </c>
      <c r="E19" s="125">
        <v>111.42444372644367</v>
      </c>
      <c r="F19" s="125">
        <v>110.77422801581855</v>
      </c>
      <c r="G19" s="125">
        <v>116.46827948844883</v>
      </c>
      <c r="H19" s="125">
        <v>116.91827269676487</v>
      </c>
      <c r="I19" s="125">
        <v>118.15518034536811</v>
      </c>
      <c r="J19" s="125">
        <v>111.94000962217319</v>
      </c>
      <c r="K19" s="125">
        <v>113.08872238494708</v>
      </c>
      <c r="L19" s="125">
        <v>117.2945854432843</v>
      </c>
      <c r="M19" s="125">
        <v>100</v>
      </c>
      <c r="N19" s="125">
        <v>99.492679587902828</v>
      </c>
      <c r="O19" s="125">
        <v>111.43482171071551</v>
      </c>
      <c r="P19" s="125">
        <v>115.31351772518323</v>
      </c>
      <c r="Q19" s="125">
        <v>111.03396251325843</v>
      </c>
      <c r="R19" s="125">
        <v>119.68681759430399</v>
      </c>
      <c r="S19" s="125">
        <v>122.71280511871971</v>
      </c>
      <c r="T19" s="125">
        <v>127.86420158228331</v>
      </c>
      <c r="U19" s="144"/>
      <c r="V19" s="131">
        <v>0.52223636740733603</v>
      </c>
      <c r="W19" s="131">
        <v>8.1627511120618834E-3</v>
      </c>
      <c r="X19" s="131">
        <v>0.14149276325172711</v>
      </c>
      <c r="Y19" s="131">
        <v>1.084339061501427</v>
      </c>
      <c r="Z19" s="122"/>
      <c r="AA19" s="131">
        <v>4.1979290250759336</v>
      </c>
      <c r="AB19" s="123"/>
    </row>
    <row r="20" spans="1:28" ht="18.75" customHeight="1">
      <c r="A20" s="118" t="s">
        <v>47</v>
      </c>
      <c r="B20" s="139"/>
      <c r="C20" s="139"/>
      <c r="D20" s="139"/>
      <c r="E20" s="139"/>
      <c r="F20" s="139"/>
      <c r="G20" s="139"/>
      <c r="H20" s="139"/>
      <c r="I20" s="139"/>
      <c r="J20" s="139"/>
      <c r="K20" s="139"/>
      <c r="L20" s="139"/>
      <c r="M20" s="139"/>
      <c r="N20" s="139"/>
      <c r="O20" s="139"/>
      <c r="P20" s="139"/>
      <c r="Q20" s="139"/>
      <c r="R20" s="139"/>
      <c r="S20" s="139"/>
      <c r="T20" s="139"/>
      <c r="U20" s="128"/>
      <c r="V20" s="119"/>
      <c r="W20" s="119"/>
      <c r="X20" s="119"/>
      <c r="Y20" s="119"/>
      <c r="Z20" s="122"/>
      <c r="AA20" s="119"/>
      <c r="AB20" s="123"/>
    </row>
    <row r="21" spans="1:28" ht="18.75" customHeight="1">
      <c r="A21" s="124" t="s">
        <v>42</v>
      </c>
      <c r="B21" s="125">
        <v>2466.4050000000002</v>
      </c>
      <c r="C21" s="125">
        <v>2708.9140000000002</v>
      </c>
      <c r="D21" s="125">
        <v>2915.9639999999999</v>
      </c>
      <c r="E21" s="125">
        <v>3010.4369999999999</v>
      </c>
      <c r="F21" s="125">
        <v>3093.3969999999999</v>
      </c>
      <c r="G21" s="125">
        <v>3182.4290000000001</v>
      </c>
      <c r="H21" s="125">
        <v>3239.136</v>
      </c>
      <c r="I21" s="125">
        <v>3221.386</v>
      </c>
      <c r="J21" s="125">
        <v>3358.9009999999998</v>
      </c>
      <c r="K21" s="125">
        <v>3543.259</v>
      </c>
      <c r="L21" s="125">
        <v>3567.82</v>
      </c>
      <c r="M21" s="125">
        <v>3417.6879999999996</v>
      </c>
      <c r="N21" s="125">
        <v>3354.0710000000004</v>
      </c>
      <c r="O21" s="125">
        <v>3509.0259999999998</v>
      </c>
      <c r="P21" s="125">
        <v>3743.2669999999998</v>
      </c>
      <c r="Q21" s="125">
        <v>3853.8990000000003</v>
      </c>
      <c r="R21" s="125">
        <v>4093.7239999999997</v>
      </c>
      <c r="S21" s="125">
        <v>4156.0801769016762</v>
      </c>
      <c r="T21" s="125">
        <v>4154.8327395099814</v>
      </c>
      <c r="U21" s="132"/>
      <c r="V21" s="122">
        <v>2.9396602938347005</v>
      </c>
      <c r="W21" s="122">
        <v>5.2298293810239205</v>
      </c>
      <c r="X21" s="122">
        <v>2.3125343279558175</v>
      </c>
      <c r="Y21" s="122">
        <v>1.922208637517131</v>
      </c>
      <c r="Z21" s="122"/>
      <c r="AA21" s="122">
        <v>-3.0014757622523945E-2</v>
      </c>
      <c r="AB21" s="123"/>
    </row>
    <row r="22" spans="1:28" ht="18.75" customHeight="1">
      <c r="A22" s="126" t="s">
        <v>43</v>
      </c>
      <c r="B22" s="125">
        <v>2985.8288959385968</v>
      </c>
      <c r="C22" s="125">
        <v>2985.3991330821082</v>
      </c>
      <c r="D22" s="125">
        <v>2969.010325424108</v>
      </c>
      <c r="E22" s="125">
        <v>3027.6408577519755</v>
      </c>
      <c r="F22" s="125">
        <v>3076.5537940189583</v>
      </c>
      <c r="G22" s="125">
        <v>3140.6469035363457</v>
      </c>
      <c r="H22" s="125">
        <v>3175.8012224536792</v>
      </c>
      <c r="I22" s="125">
        <v>3291.6204478913364</v>
      </c>
      <c r="J22" s="125">
        <v>3324.800420481994</v>
      </c>
      <c r="K22" s="125">
        <v>3115.9435461885032</v>
      </c>
      <c r="L22" s="125">
        <v>3295.4019158778606</v>
      </c>
      <c r="M22" s="125">
        <v>3417.6879999999996</v>
      </c>
      <c r="N22" s="125">
        <v>3423.2339999999999</v>
      </c>
      <c r="O22" s="125">
        <v>3432.4379566878574</v>
      </c>
      <c r="P22" s="125">
        <v>3493.4231921485411</v>
      </c>
      <c r="Q22" s="125">
        <v>3516.4503296311391</v>
      </c>
      <c r="R22" s="125">
        <v>3627.0051697396698</v>
      </c>
      <c r="S22" s="125">
        <v>3659.5812167649538</v>
      </c>
      <c r="T22" s="125">
        <v>3642.361135974726</v>
      </c>
      <c r="U22" s="132"/>
      <c r="V22" s="122">
        <v>1.1103117093226089</v>
      </c>
      <c r="W22" s="122">
        <v>1.0161562277434255</v>
      </c>
      <c r="X22" s="122">
        <v>0.96662874763480122</v>
      </c>
      <c r="Y22" s="122">
        <v>1.2591614774712934</v>
      </c>
      <c r="Z22" s="122"/>
      <c r="AA22" s="122">
        <v>-0.47054785152302631</v>
      </c>
      <c r="AB22" s="123"/>
    </row>
    <row r="23" spans="1:28" ht="18.75" customHeight="1">
      <c r="A23" s="124" t="s">
        <v>44</v>
      </c>
      <c r="B23" s="125">
        <v>82.603695186782772</v>
      </c>
      <c r="C23" s="125">
        <v>90.73875482784554</v>
      </c>
      <c r="D23" s="125">
        <v>98.213333077023549</v>
      </c>
      <c r="E23" s="125">
        <v>99.43177349757562</v>
      </c>
      <c r="F23" s="125">
        <v>100.5474699000481</v>
      </c>
      <c r="G23" s="125">
        <v>101.33036593246467</v>
      </c>
      <c r="H23" s="125">
        <v>101.99429287634656</v>
      </c>
      <c r="I23" s="125">
        <v>97.866265293851555</v>
      </c>
      <c r="J23" s="125">
        <v>101.02564290198997</v>
      </c>
      <c r="K23" s="125">
        <v>113.7138381192496</v>
      </c>
      <c r="L23" s="125">
        <v>108.26661181477071</v>
      </c>
      <c r="M23" s="125">
        <v>100</v>
      </c>
      <c r="N23" s="125">
        <v>97.979600576530856</v>
      </c>
      <c r="O23" s="125">
        <v>102.23130160773675</v>
      </c>
      <c r="P23" s="125">
        <v>107.1518334341222</v>
      </c>
      <c r="Q23" s="125">
        <v>109.59628712868121</v>
      </c>
      <c r="R23" s="125">
        <v>112.86788434034212</v>
      </c>
      <c r="S23" s="125">
        <v>113.56709772862001</v>
      </c>
      <c r="T23" s="125">
        <v>114.0697636616451</v>
      </c>
      <c r="U23" s="144"/>
      <c r="V23" s="131">
        <v>1.8092601571353173</v>
      </c>
      <c r="W23" s="131">
        <v>4.1712863670843481</v>
      </c>
      <c r="X23" s="131">
        <v>1.3330202236276678</v>
      </c>
      <c r="Y23" s="131">
        <v>0.65480214369872947</v>
      </c>
      <c r="Z23" s="122"/>
      <c r="AA23" s="131">
        <v>0.4426158130995439</v>
      </c>
      <c r="AB23" s="123"/>
    </row>
    <row r="24" spans="1:28" ht="18.75" customHeight="1">
      <c r="A24" s="118" t="s">
        <v>48</v>
      </c>
      <c r="B24" s="146"/>
      <c r="C24" s="146"/>
      <c r="D24" s="146"/>
      <c r="E24" s="146"/>
      <c r="F24" s="146"/>
      <c r="G24" s="146"/>
      <c r="H24" s="146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28"/>
      <c r="V24" s="147"/>
      <c r="W24" s="147"/>
      <c r="X24" s="147"/>
      <c r="Y24" s="147"/>
      <c r="Z24" s="122"/>
      <c r="AA24" s="147"/>
      <c r="AB24" s="123"/>
    </row>
    <row r="25" spans="1:28" ht="18.75" customHeight="1">
      <c r="A25" s="124" t="s">
        <v>42</v>
      </c>
      <c r="B25" s="125">
        <v>3229.5630000000001</v>
      </c>
      <c r="C25" s="125">
        <v>3214.5920000000001</v>
      </c>
      <c r="D25" s="125">
        <v>3201.5910000000003</v>
      </c>
      <c r="E25" s="125">
        <v>3043.2449999999999</v>
      </c>
      <c r="F25" s="125">
        <v>2959.9760000000001</v>
      </c>
      <c r="G25" s="125">
        <v>3037.4380000000001</v>
      </c>
      <c r="H25" s="125">
        <v>3240.01</v>
      </c>
      <c r="I25" s="125">
        <v>3332.6660000000002</v>
      </c>
      <c r="J25" s="125">
        <v>3066.8469999999998</v>
      </c>
      <c r="K25" s="125">
        <v>2728.5940000000001</v>
      </c>
      <c r="L25" s="125">
        <v>3131.1630000000005</v>
      </c>
      <c r="M25" s="125">
        <v>3012.7569999999996</v>
      </c>
      <c r="N25" s="125">
        <v>2862.759</v>
      </c>
      <c r="O25" s="125">
        <v>2937.3249999999998</v>
      </c>
      <c r="P25" s="125">
        <v>2907.2220000000002</v>
      </c>
      <c r="Q25" s="125">
        <v>3155.3199999999997</v>
      </c>
      <c r="R25" s="125">
        <v>3144.4219999999996</v>
      </c>
      <c r="S25" s="125">
        <v>3027.4046686968131</v>
      </c>
      <c r="T25" s="125">
        <v>3121.5046561468644</v>
      </c>
      <c r="U25" s="132"/>
      <c r="V25" s="122">
        <v>-0.18888631156062097</v>
      </c>
      <c r="W25" s="122">
        <v>-1.2191560724296613</v>
      </c>
      <c r="X25" s="122">
        <v>0.60965294678290149</v>
      </c>
      <c r="Y25" s="122">
        <v>-3.8609468097394739E-2</v>
      </c>
      <c r="Z25" s="122"/>
      <c r="AA25" s="122">
        <v>3.1082725221058016</v>
      </c>
      <c r="AB25" s="123"/>
    </row>
    <row r="26" spans="1:28" ht="18.75" customHeight="1">
      <c r="A26" s="126" t="s">
        <v>43</v>
      </c>
      <c r="B26" s="125">
        <v>3255.0415308156453</v>
      </c>
      <c r="C26" s="125">
        <v>3342.7462079154402</v>
      </c>
      <c r="D26" s="125">
        <v>3371.9053095971276</v>
      </c>
      <c r="E26" s="125">
        <v>3318.5789291865367</v>
      </c>
      <c r="F26" s="125">
        <v>3376.4171936332191</v>
      </c>
      <c r="G26" s="125">
        <v>3367.4022216307139</v>
      </c>
      <c r="H26" s="125">
        <v>3411.635090231076</v>
      </c>
      <c r="I26" s="125">
        <v>3413.6375358880073</v>
      </c>
      <c r="J26" s="125">
        <v>3092.7468905753758</v>
      </c>
      <c r="K26" s="125">
        <v>2819.8141606749186</v>
      </c>
      <c r="L26" s="125">
        <v>3006.0028030693729</v>
      </c>
      <c r="M26" s="125">
        <v>3012.7569999999996</v>
      </c>
      <c r="N26" s="125">
        <v>2894.8980000000001</v>
      </c>
      <c r="O26" s="125">
        <v>2923.0338619549484</v>
      </c>
      <c r="P26" s="125">
        <v>2936.8855324479064</v>
      </c>
      <c r="Q26" s="125">
        <v>3059.215255459424</v>
      </c>
      <c r="R26" s="125">
        <v>3090.7054454365966</v>
      </c>
      <c r="S26" s="125">
        <v>3167.9913044513842</v>
      </c>
      <c r="T26" s="125">
        <v>3104.0431561037617</v>
      </c>
      <c r="U26" s="132"/>
      <c r="V26" s="122">
        <v>-0.2635383987625084</v>
      </c>
      <c r="W26" s="122">
        <v>0.6810397666024981</v>
      </c>
      <c r="X26" s="122">
        <v>-2.2450230992679066</v>
      </c>
      <c r="Y26" s="122">
        <v>0.4019843205672391</v>
      </c>
      <c r="Z26" s="122"/>
      <c r="AA26" s="122">
        <v>-2.0185708293380769</v>
      </c>
      <c r="AB26" s="123"/>
    </row>
    <row r="27" spans="1:28" ht="18.75" customHeight="1">
      <c r="A27" s="124" t="s">
        <v>44</v>
      </c>
      <c r="B27" s="125">
        <v>99.217259424359455</v>
      </c>
      <c r="C27" s="125">
        <v>96.166199886429368</v>
      </c>
      <c r="D27" s="125">
        <v>94.949018612344233</v>
      </c>
      <c r="E27" s="125">
        <v>91.703258079384369</v>
      </c>
      <c r="F27" s="125">
        <v>87.666180754603246</v>
      </c>
      <c r="G27" s="125">
        <v>90.201223378924894</v>
      </c>
      <c r="H27" s="125">
        <v>94.969418308467127</v>
      </c>
      <c r="I27" s="125">
        <v>97.627998431680481</v>
      </c>
      <c r="J27" s="125">
        <v>99.162560290520332</v>
      </c>
      <c r="K27" s="125">
        <v>96.765029343171847</v>
      </c>
      <c r="L27" s="125">
        <v>104.16367532335062</v>
      </c>
      <c r="M27" s="125">
        <v>100</v>
      </c>
      <c r="N27" s="125">
        <v>98.88980544392237</v>
      </c>
      <c r="O27" s="125">
        <v>100.48891455658652</v>
      </c>
      <c r="P27" s="125">
        <v>98.98996633950587</v>
      </c>
      <c r="Q27" s="125">
        <v>103.14148356736483</v>
      </c>
      <c r="R27" s="125">
        <v>101.73800303884393</v>
      </c>
      <c r="S27" s="125">
        <v>95.562278357360668</v>
      </c>
      <c r="T27" s="125">
        <v>100.56254050491427</v>
      </c>
      <c r="U27" s="144"/>
      <c r="V27" s="131">
        <v>7.4849343964467074E-2</v>
      </c>
      <c r="W27" s="131">
        <v>-1.8873422875222312</v>
      </c>
      <c r="X27" s="131">
        <v>2.920236019235789</v>
      </c>
      <c r="Y27" s="131">
        <v>-0.43882976182809674</v>
      </c>
      <c r="Z27" s="122"/>
      <c r="AA27" s="131">
        <v>5.2324643504781552</v>
      </c>
      <c r="AB27" s="123"/>
    </row>
    <row r="28" spans="1:28" ht="18.75" customHeight="1">
      <c r="A28" s="118" t="s">
        <v>49</v>
      </c>
      <c r="B28" s="139"/>
      <c r="C28" s="139"/>
      <c r="D28" s="139"/>
      <c r="E28" s="139"/>
      <c r="F28" s="139"/>
      <c r="G28" s="139"/>
      <c r="H28" s="139"/>
      <c r="I28" s="139"/>
      <c r="J28" s="139"/>
      <c r="K28" s="139"/>
      <c r="L28" s="139"/>
      <c r="M28" s="139"/>
      <c r="N28" s="139"/>
      <c r="O28" s="139"/>
      <c r="P28" s="139"/>
      <c r="Q28" s="139"/>
      <c r="R28" s="139"/>
      <c r="S28" s="139"/>
      <c r="T28" s="139"/>
      <c r="U28" s="128"/>
      <c r="V28" s="119"/>
      <c r="W28" s="119"/>
      <c r="X28" s="119"/>
      <c r="Y28" s="119"/>
      <c r="Z28" s="122"/>
      <c r="AA28" s="119"/>
      <c r="AB28" s="123"/>
    </row>
    <row r="29" spans="1:28" ht="18.75" customHeight="1">
      <c r="A29" s="124" t="s">
        <v>42</v>
      </c>
      <c r="B29" s="125">
        <v>675.3</v>
      </c>
      <c r="C29" s="125">
        <v>751.9</v>
      </c>
      <c r="D29" s="125">
        <v>785.7</v>
      </c>
      <c r="E29" s="125">
        <v>740.1</v>
      </c>
      <c r="F29" s="125">
        <v>730.4</v>
      </c>
      <c r="G29" s="125">
        <v>684.4</v>
      </c>
      <c r="H29" s="125">
        <v>697.7</v>
      </c>
      <c r="I29" s="125">
        <v>683.5</v>
      </c>
      <c r="J29" s="125">
        <v>676.3</v>
      </c>
      <c r="K29" s="125">
        <v>631.4</v>
      </c>
      <c r="L29" s="125">
        <v>684.23299999999995</v>
      </c>
      <c r="M29" s="125">
        <v>750.37599999999998</v>
      </c>
      <c r="N29" s="125">
        <v>765.73099999999999</v>
      </c>
      <c r="O29" s="125">
        <v>830.23599999999999</v>
      </c>
      <c r="P29" s="125">
        <v>832.03099999999995</v>
      </c>
      <c r="Q29" s="125">
        <v>882.16399999999999</v>
      </c>
      <c r="R29" s="125">
        <v>866.72699999999998</v>
      </c>
      <c r="S29" s="125">
        <v>746.1939474896235</v>
      </c>
      <c r="T29" s="125">
        <v>801.24143012182822</v>
      </c>
      <c r="U29" s="132"/>
      <c r="V29" s="122">
        <v>0.95455641426538396</v>
      </c>
      <c r="W29" s="122">
        <v>0.26806877224452297</v>
      </c>
      <c r="X29" s="122">
        <v>-4.8806634193931941E-3</v>
      </c>
      <c r="Y29" s="122">
        <v>1.9928958362394944</v>
      </c>
      <c r="Z29" s="122"/>
      <c r="AA29" s="122">
        <v>7.3771011970008251</v>
      </c>
      <c r="AB29" s="123"/>
    </row>
    <row r="30" spans="1:28" ht="18.75" customHeight="1">
      <c r="A30" s="126" t="s">
        <v>43</v>
      </c>
      <c r="B30" s="125">
        <v>691.28576963465287</v>
      </c>
      <c r="C30" s="125">
        <v>743.80014840298952</v>
      </c>
      <c r="D30" s="125">
        <v>810.86977210524083</v>
      </c>
      <c r="E30" s="125">
        <v>746.78040867424238</v>
      </c>
      <c r="F30" s="125">
        <v>750.51380620443376</v>
      </c>
      <c r="G30" s="125">
        <v>715.16649660225346</v>
      </c>
      <c r="H30" s="125">
        <v>721.95869740283013</v>
      </c>
      <c r="I30" s="125">
        <v>701.67721471815833</v>
      </c>
      <c r="J30" s="125">
        <v>696.74956200323936</v>
      </c>
      <c r="K30" s="125">
        <v>670.27246050466886</v>
      </c>
      <c r="L30" s="125">
        <v>701.37632983122387</v>
      </c>
      <c r="M30" s="125">
        <v>750.37599999999998</v>
      </c>
      <c r="N30" s="125">
        <v>767.18799999999999</v>
      </c>
      <c r="O30" s="125">
        <v>800.40107639366829</v>
      </c>
      <c r="P30" s="125">
        <v>782.3904229057606</v>
      </c>
      <c r="Q30" s="125">
        <v>824.14425413114111</v>
      </c>
      <c r="R30" s="125">
        <v>816.78345434980872</v>
      </c>
      <c r="S30" s="125">
        <v>838.22236556319683</v>
      </c>
      <c r="T30" s="125">
        <v>826.02460326318771</v>
      </c>
      <c r="U30" s="132"/>
      <c r="V30" s="122">
        <v>0.99419438357537526</v>
      </c>
      <c r="W30" s="122">
        <v>0.68155368091555868</v>
      </c>
      <c r="X30" s="122">
        <v>-0.38865851734946055</v>
      </c>
      <c r="Y30" s="122">
        <v>2.0657978338273875</v>
      </c>
      <c r="Z30" s="122"/>
      <c r="AA30" s="122">
        <v>-1.4551940870503388</v>
      </c>
      <c r="AB30" s="123"/>
    </row>
    <row r="31" spans="1:28" ht="18.75" customHeight="1">
      <c r="A31" s="124" t="s">
        <v>44</v>
      </c>
      <c r="B31" s="125">
        <v>97.687530926160761</v>
      </c>
      <c r="C31" s="125">
        <v>101.0889822507298</v>
      </c>
      <c r="D31" s="125">
        <v>96.895953829935834</v>
      </c>
      <c r="E31" s="125">
        <v>99.105438680950115</v>
      </c>
      <c r="F31" s="125">
        <v>97.319995176883538</v>
      </c>
      <c r="G31" s="125">
        <v>95.697995257268815</v>
      </c>
      <c r="H31" s="125">
        <v>96.639877393250032</v>
      </c>
      <c r="I31" s="125">
        <v>97.409462023722753</v>
      </c>
      <c r="J31" s="125">
        <v>97.065005402451291</v>
      </c>
      <c r="K31" s="125">
        <v>94.200498633734625</v>
      </c>
      <c r="L31" s="125">
        <v>97.555758712965229</v>
      </c>
      <c r="M31" s="125">
        <v>100</v>
      </c>
      <c r="N31" s="125">
        <v>99.810085663487953</v>
      </c>
      <c r="O31" s="125">
        <v>103.72749668713061</v>
      </c>
      <c r="P31" s="125">
        <v>106.34473220030949</v>
      </c>
      <c r="Q31" s="125">
        <v>107.03999883248916</v>
      </c>
      <c r="R31" s="125">
        <v>106.11466177286222</v>
      </c>
      <c r="S31" s="125">
        <v>89.021001842185399</v>
      </c>
      <c r="T31" s="125">
        <v>96.999705209329818</v>
      </c>
      <c r="U31" s="144"/>
      <c r="V31" s="131">
        <v>-3.9247770183159503E-2</v>
      </c>
      <c r="W31" s="131">
        <v>-0.41068586404759966</v>
      </c>
      <c r="X31" s="131">
        <v>0.38527525903957471</v>
      </c>
      <c r="Y31" s="131">
        <v>-7.1426471095237254E-2</v>
      </c>
      <c r="Z31" s="122"/>
      <c r="AA31" s="131">
        <v>8.9627202593034188</v>
      </c>
      <c r="AB31" s="123"/>
    </row>
    <row r="32" spans="1:28" ht="18.75" customHeight="1">
      <c r="A32" s="118" t="s">
        <v>50</v>
      </c>
      <c r="B32" s="139"/>
      <c r="C32" s="139"/>
      <c r="D32" s="139"/>
      <c r="E32" s="139"/>
      <c r="F32" s="139"/>
      <c r="G32" s="139"/>
      <c r="H32" s="139"/>
      <c r="I32" s="139"/>
      <c r="J32" s="139"/>
      <c r="K32" s="139"/>
      <c r="L32" s="139"/>
      <c r="M32" s="139"/>
      <c r="N32" s="139"/>
      <c r="O32" s="139"/>
      <c r="P32" s="139"/>
      <c r="Q32" s="139"/>
      <c r="R32" s="139"/>
      <c r="S32" s="139"/>
      <c r="T32" s="139"/>
      <c r="U32" s="128"/>
      <c r="V32" s="119"/>
      <c r="W32" s="119"/>
      <c r="X32" s="119"/>
      <c r="Y32" s="119"/>
      <c r="Z32" s="122"/>
      <c r="AA32" s="119"/>
      <c r="AB32" s="123"/>
    </row>
    <row r="33" spans="1:28" ht="18.75" customHeight="1">
      <c r="A33" s="124" t="s">
        <v>42</v>
      </c>
      <c r="B33" s="135">
        <v>2554.2629999999999</v>
      </c>
      <c r="C33" s="135">
        <v>2462.692</v>
      </c>
      <c r="D33" s="135">
        <v>2415.8910000000001</v>
      </c>
      <c r="E33" s="135">
        <v>2303.145</v>
      </c>
      <c r="F33" s="135">
        <v>2229.576</v>
      </c>
      <c r="G33" s="135">
        <v>2353.038</v>
      </c>
      <c r="H33" s="135">
        <v>2542.31</v>
      </c>
      <c r="I33" s="135">
        <v>2649.1660000000002</v>
      </c>
      <c r="J33" s="135">
        <v>2390.547</v>
      </c>
      <c r="K33" s="135">
        <v>2097.194</v>
      </c>
      <c r="L33" s="135">
        <v>2446.9300000000003</v>
      </c>
      <c r="M33" s="135">
        <v>2262.3809999999999</v>
      </c>
      <c r="N33" s="135">
        <v>2097.0280000000002</v>
      </c>
      <c r="O33" s="135">
        <v>2107.0889999999999</v>
      </c>
      <c r="P33" s="135">
        <v>2075.1910000000003</v>
      </c>
      <c r="Q33" s="135">
        <v>2273.1559999999999</v>
      </c>
      <c r="R33" s="135">
        <v>2277.6949999999997</v>
      </c>
      <c r="S33" s="135">
        <v>2281.2107212071896</v>
      </c>
      <c r="T33" s="135">
        <v>2320.2632260250361</v>
      </c>
      <c r="U33" s="132"/>
      <c r="V33" s="122">
        <v>-0.53237278693458734</v>
      </c>
      <c r="W33" s="122">
        <v>-1.6277362147487984</v>
      </c>
      <c r="X33" s="122">
        <v>0.78560820147013377</v>
      </c>
      <c r="Y33" s="122">
        <v>-0.66221685151791609</v>
      </c>
      <c r="Z33" s="122"/>
      <c r="AA33" s="122">
        <v>1.711920098165258</v>
      </c>
      <c r="AB33" s="123"/>
    </row>
    <row r="34" spans="1:28" ht="18.75" customHeight="1">
      <c r="A34" s="126" t="s">
        <v>43</v>
      </c>
      <c r="B34" s="125">
        <v>2563.7557611809925</v>
      </c>
      <c r="C34" s="125">
        <v>2598.9460595124506</v>
      </c>
      <c r="D34" s="125">
        <v>2561.0355374918868</v>
      </c>
      <c r="E34" s="125">
        <v>2571.7985205122941</v>
      </c>
      <c r="F34" s="125">
        <v>2625.9033874287852</v>
      </c>
      <c r="G34" s="125">
        <v>2652.2357250284604</v>
      </c>
      <c r="H34" s="125">
        <v>2689.6763928282458</v>
      </c>
      <c r="I34" s="125">
        <v>2711.9603211698491</v>
      </c>
      <c r="J34" s="125">
        <v>2395.9973285721367</v>
      </c>
      <c r="K34" s="125">
        <v>2149.5417001702499</v>
      </c>
      <c r="L34" s="125">
        <v>2304.6264732381492</v>
      </c>
      <c r="M34" s="125">
        <v>2262.3809999999999</v>
      </c>
      <c r="N34" s="125">
        <v>2127.71</v>
      </c>
      <c r="O34" s="125">
        <v>2122.6327855612799</v>
      </c>
      <c r="P34" s="125">
        <v>2154.4951095421457</v>
      </c>
      <c r="Q34" s="125">
        <v>2235.0710013282828</v>
      </c>
      <c r="R34" s="125">
        <v>2273.9219910867878</v>
      </c>
      <c r="S34" s="125">
        <v>2329.7689388881872</v>
      </c>
      <c r="T34" s="125">
        <v>2278.0185528405741</v>
      </c>
      <c r="U34" s="132"/>
      <c r="V34" s="122">
        <v>-0.65433466957106612</v>
      </c>
      <c r="W34" s="122">
        <v>0.68090119402022253</v>
      </c>
      <c r="X34" s="122">
        <v>-2.7705822238865307</v>
      </c>
      <c r="Y34" s="122">
        <v>-0.14505223882743667</v>
      </c>
      <c r="Z34" s="122"/>
      <c r="AA34" s="122">
        <v>-2.2212668897675942</v>
      </c>
      <c r="AB34" s="123"/>
    </row>
    <row r="35" spans="1:28" ht="18.75" customHeight="1">
      <c r="A35" s="148" t="s">
        <v>44</v>
      </c>
      <c r="B35" s="130">
        <v>99.629732234063511</v>
      </c>
      <c r="C35" s="130">
        <v>94.757334073412395</v>
      </c>
      <c r="D35" s="130">
        <v>94.332584012714165</v>
      </c>
      <c r="E35" s="130">
        <v>89.553865966966214</v>
      </c>
      <c r="F35" s="130">
        <v>84.907008029078384</v>
      </c>
      <c r="G35" s="130">
        <v>88.719037218109648</v>
      </c>
      <c r="H35" s="130">
        <v>94.521036314212978</v>
      </c>
      <c r="I35" s="130">
        <v>97.684541301003932</v>
      </c>
      <c r="J35" s="130">
        <v>99.7725235956175</v>
      </c>
      <c r="K35" s="130">
        <v>97.564704133625142</v>
      </c>
      <c r="L35" s="130">
        <v>106.17468940907833</v>
      </c>
      <c r="M35" s="130">
        <v>100</v>
      </c>
      <c r="N35" s="130">
        <v>98.557980175869844</v>
      </c>
      <c r="O35" s="130">
        <v>99.267711981694944</v>
      </c>
      <c r="P35" s="130">
        <v>96.319132534072054</v>
      </c>
      <c r="Q35" s="130">
        <v>101.70397265451896</v>
      </c>
      <c r="R35" s="130">
        <v>100.16592516928907</v>
      </c>
      <c r="S35" s="130">
        <v>97.915749632057043</v>
      </c>
      <c r="T35" s="130">
        <v>101.85444816205667</v>
      </c>
      <c r="U35" s="144"/>
      <c r="V35" s="131">
        <v>0.1227651777566896</v>
      </c>
      <c r="W35" s="131">
        <v>-2.2930241797499251</v>
      </c>
      <c r="X35" s="131">
        <v>3.6575251674810572</v>
      </c>
      <c r="Y35" s="131">
        <v>-0.51791586124245725</v>
      </c>
      <c r="Z35" s="122"/>
      <c r="AA35" s="131">
        <v>4.0225382993035064</v>
      </c>
      <c r="AB35" s="123"/>
    </row>
    <row r="36" spans="1:28" ht="15" customHeight="1">
      <c r="A36" s="124" t="s">
        <v>51</v>
      </c>
      <c r="B36" s="132"/>
      <c r="C36" s="132"/>
      <c r="D36" s="132"/>
      <c r="E36" s="132"/>
      <c r="F36" s="132"/>
      <c r="G36" s="132"/>
      <c r="H36" s="132"/>
      <c r="I36" s="132"/>
      <c r="J36" s="132"/>
      <c r="K36" s="132"/>
      <c r="L36" s="132"/>
      <c r="M36" s="132"/>
      <c r="N36" s="132"/>
      <c r="O36" s="132"/>
      <c r="P36" s="132"/>
      <c r="Q36" s="132"/>
      <c r="R36" s="132"/>
      <c r="S36" s="132"/>
      <c r="T36" s="132"/>
      <c r="U36" s="144"/>
      <c r="V36" s="122"/>
      <c r="W36" s="122"/>
      <c r="X36" s="122"/>
      <c r="Y36" s="122"/>
      <c r="Z36" s="122"/>
      <c r="AA36" s="122"/>
      <c r="AB36" s="123"/>
    </row>
    <row r="37" spans="1:28" ht="15" customHeight="1">
      <c r="A37" s="264" t="s">
        <v>52</v>
      </c>
      <c r="B37" s="264"/>
      <c r="C37" s="264"/>
      <c r="D37" s="264"/>
      <c r="E37" s="264"/>
      <c r="F37" s="264"/>
      <c r="G37" s="264"/>
      <c r="H37" s="264"/>
      <c r="I37" s="264"/>
      <c r="J37" s="264"/>
      <c r="K37" s="264"/>
      <c r="L37" s="264"/>
      <c r="M37" s="264"/>
      <c r="N37" s="264"/>
      <c r="O37" s="264"/>
      <c r="P37" s="264"/>
      <c r="Q37" s="264"/>
      <c r="R37" s="124"/>
      <c r="S37" s="124"/>
      <c r="T37" s="124"/>
      <c r="U37" s="144"/>
      <c r="V37" s="122"/>
      <c r="W37" s="122"/>
      <c r="X37" s="122"/>
      <c r="Y37" s="122"/>
      <c r="Z37" s="122"/>
      <c r="AA37" s="122"/>
      <c r="AB37" s="123"/>
    </row>
    <row r="38" spans="1:28" ht="15" customHeight="1">
      <c r="A38" s="124" t="s">
        <v>153</v>
      </c>
      <c r="B38" s="125"/>
      <c r="C38" s="125"/>
      <c r="D38" s="125"/>
      <c r="E38" s="125"/>
      <c r="F38" s="125"/>
      <c r="G38" s="125"/>
      <c r="H38" s="125"/>
      <c r="I38" s="125"/>
      <c r="J38" s="125"/>
      <c r="K38" s="125"/>
      <c r="L38" s="125"/>
      <c r="M38" s="125"/>
      <c r="N38" s="125"/>
      <c r="O38" s="125"/>
      <c r="P38" s="125"/>
      <c r="Q38" s="125"/>
      <c r="R38" s="125"/>
      <c r="S38" s="125"/>
      <c r="T38" s="125"/>
      <c r="U38" s="144"/>
      <c r="V38" s="122"/>
      <c r="W38" s="122"/>
      <c r="X38" s="122"/>
      <c r="Y38" s="122"/>
      <c r="Z38" s="122"/>
      <c r="AA38" s="122"/>
      <c r="AB38" s="123"/>
    </row>
    <row r="39" spans="1:28" ht="15" customHeight="1">
      <c r="A39" s="149"/>
      <c r="B39" s="125"/>
      <c r="C39" s="125"/>
      <c r="D39" s="125"/>
      <c r="E39" s="125"/>
      <c r="F39" s="125"/>
      <c r="G39" s="125"/>
      <c r="H39" s="125"/>
      <c r="I39" s="125"/>
      <c r="J39" s="125"/>
      <c r="K39" s="125"/>
      <c r="L39" s="125"/>
      <c r="M39" s="125"/>
      <c r="N39" s="125"/>
      <c r="O39" s="125"/>
      <c r="P39" s="125"/>
      <c r="Q39" s="125"/>
      <c r="R39" s="125"/>
      <c r="S39" s="125"/>
      <c r="T39" s="125"/>
      <c r="U39" s="144"/>
      <c r="V39" s="122"/>
      <c r="W39" s="122"/>
      <c r="X39" s="122"/>
      <c r="Y39" s="122"/>
      <c r="Z39" s="122"/>
      <c r="AA39" s="122"/>
      <c r="AB39" s="123"/>
    </row>
    <row r="40" spans="1:28" ht="15" customHeight="1">
      <c r="A40" s="276" t="s">
        <v>170</v>
      </c>
      <c r="B40" s="276"/>
      <c r="C40" s="276"/>
      <c r="D40" s="276"/>
      <c r="E40" s="276"/>
      <c r="F40" s="276"/>
      <c r="G40" s="276"/>
      <c r="H40" s="276"/>
      <c r="I40" s="276"/>
      <c r="J40" s="276"/>
      <c r="K40" s="276"/>
      <c r="L40" s="276"/>
      <c r="M40" s="276"/>
      <c r="N40" s="276"/>
      <c r="O40" s="276"/>
      <c r="P40" s="276"/>
      <c r="Q40" s="276"/>
      <c r="R40" s="110"/>
      <c r="S40" s="110"/>
      <c r="T40" s="110"/>
      <c r="U40" s="128"/>
      <c r="V40" s="62"/>
      <c r="W40" s="62"/>
      <c r="X40" s="62"/>
      <c r="AA40" s="67"/>
      <c r="AB40" s="123"/>
    </row>
    <row r="41" spans="1:28" ht="32.25" customHeight="1">
      <c r="A41" s="173"/>
      <c r="B41" s="277">
        <v>2000</v>
      </c>
      <c r="C41" s="277">
        <v>2001</v>
      </c>
      <c r="D41" s="277">
        <v>2002</v>
      </c>
      <c r="E41" s="277">
        <v>2003</v>
      </c>
      <c r="F41" s="277">
        <v>2004</v>
      </c>
      <c r="G41" s="277">
        <v>2005</v>
      </c>
      <c r="H41" s="277">
        <v>2006</v>
      </c>
      <c r="I41" s="277">
        <v>2007</v>
      </c>
      <c r="J41" s="277">
        <v>2008</v>
      </c>
      <c r="K41" s="277">
        <v>2009</v>
      </c>
      <c r="L41" s="277">
        <v>2010</v>
      </c>
      <c r="M41" s="277">
        <v>2011</v>
      </c>
      <c r="N41" s="278">
        <v>2012</v>
      </c>
      <c r="O41" s="278">
        <v>2013</v>
      </c>
      <c r="P41" s="277">
        <v>2014</v>
      </c>
      <c r="Q41" s="277">
        <v>2015</v>
      </c>
      <c r="R41" s="265">
        <v>2016</v>
      </c>
      <c r="S41" s="265" t="s">
        <v>62</v>
      </c>
      <c r="T41" s="265" t="s">
        <v>148</v>
      </c>
      <c r="U41" s="111"/>
      <c r="V41" s="273"/>
      <c r="W41" s="273"/>
      <c r="X41" s="273"/>
      <c r="Y41" s="273"/>
      <c r="Z41" s="112"/>
      <c r="AA41" s="112"/>
    </row>
    <row r="42" spans="1:28" s="117" customFormat="1" ht="14.25" customHeight="1">
      <c r="A42" s="174"/>
      <c r="B42" s="266"/>
      <c r="C42" s="266"/>
      <c r="D42" s="266"/>
      <c r="E42" s="266"/>
      <c r="F42" s="266"/>
      <c r="G42" s="266"/>
      <c r="H42" s="266"/>
      <c r="I42" s="266"/>
      <c r="J42" s="266"/>
      <c r="K42" s="266"/>
      <c r="L42" s="266"/>
      <c r="M42" s="266"/>
      <c r="N42" s="269"/>
      <c r="O42" s="269"/>
      <c r="P42" s="266"/>
      <c r="Q42" s="266"/>
      <c r="R42" s="267"/>
      <c r="S42" s="267"/>
      <c r="T42" s="267"/>
      <c r="U42" s="111"/>
      <c r="V42" s="116"/>
      <c r="W42" s="116"/>
      <c r="X42" s="116"/>
      <c r="Y42" s="116"/>
      <c r="Z42" s="116"/>
      <c r="AA42" s="116"/>
      <c r="AB42" s="111"/>
    </row>
    <row r="43" spans="1:28" ht="18.75" customHeight="1">
      <c r="A43" s="118" t="s">
        <v>157</v>
      </c>
      <c r="B43" s="150">
        <v>100</v>
      </c>
      <c r="C43" s="150">
        <v>100</v>
      </c>
      <c r="D43" s="150">
        <v>100</v>
      </c>
      <c r="E43" s="150">
        <v>100</v>
      </c>
      <c r="F43" s="150">
        <v>100</v>
      </c>
      <c r="G43" s="150">
        <v>100</v>
      </c>
      <c r="H43" s="150">
        <v>100</v>
      </c>
      <c r="I43" s="150">
        <v>100</v>
      </c>
      <c r="J43" s="150">
        <v>100</v>
      </c>
      <c r="K43" s="150">
        <v>100</v>
      </c>
      <c r="L43" s="150">
        <v>100</v>
      </c>
      <c r="M43" s="150">
        <v>100</v>
      </c>
      <c r="N43" s="150">
        <v>100</v>
      </c>
      <c r="O43" s="150">
        <v>100</v>
      </c>
      <c r="P43" s="150">
        <v>100</v>
      </c>
      <c r="Q43" s="150">
        <v>100</v>
      </c>
      <c r="R43" s="150">
        <v>100</v>
      </c>
      <c r="S43" s="150">
        <v>100</v>
      </c>
      <c r="T43" s="150">
        <v>100</v>
      </c>
      <c r="U43" s="128"/>
      <c r="V43" s="62"/>
      <c r="W43" s="62"/>
      <c r="X43" s="62"/>
      <c r="AA43" s="67"/>
      <c r="AB43" s="123"/>
    </row>
    <row r="44" spans="1:28" ht="18.75" customHeight="1">
      <c r="A44" s="151" t="s">
        <v>158</v>
      </c>
      <c r="B44" s="134">
        <v>3.9518339069532669</v>
      </c>
      <c r="C44" s="134">
        <v>3.9799400890196623</v>
      </c>
      <c r="D44" s="134">
        <v>3.7986049833313724</v>
      </c>
      <c r="E44" s="134">
        <v>3.7937413561600755</v>
      </c>
      <c r="F44" s="134">
        <v>3.7980755227802936</v>
      </c>
      <c r="G44" s="134">
        <v>3.5034915509935138</v>
      </c>
      <c r="H44" s="134">
        <v>3.5087826092370094</v>
      </c>
      <c r="I44" s="134">
        <v>3.166300955519926</v>
      </c>
      <c r="J44" s="134">
        <v>3.2687407620693927</v>
      </c>
      <c r="K44" s="134">
        <v>3.335297445929764</v>
      </c>
      <c r="L44" s="134">
        <v>3.3043440294374342</v>
      </c>
      <c r="M44" s="134">
        <v>3.0463712589115515</v>
      </c>
      <c r="N44" s="134">
        <v>3.1656563506416164</v>
      </c>
      <c r="O44" s="134">
        <v>3.4502315264334125</v>
      </c>
      <c r="P44" s="134">
        <v>3.5029640068233556</v>
      </c>
      <c r="Q44" s="134">
        <v>3.5003124786909368</v>
      </c>
      <c r="R44" s="134">
        <v>3.4521066232299056</v>
      </c>
      <c r="S44" s="134">
        <v>3.5303159221786213</v>
      </c>
      <c r="T44" s="134">
        <v>3.4182826702455111</v>
      </c>
      <c r="U44" s="128"/>
      <c r="V44" s="62"/>
      <c r="W44" s="62"/>
      <c r="X44" s="62"/>
      <c r="AA44" s="67"/>
      <c r="AB44" s="123"/>
    </row>
    <row r="45" spans="1:28" ht="18.75" customHeight="1">
      <c r="A45" s="152" t="s">
        <v>55</v>
      </c>
      <c r="B45" s="122">
        <v>2.0319491558506328</v>
      </c>
      <c r="C45" s="122">
        <v>1.9855622485699185</v>
      </c>
      <c r="D45" s="122">
        <v>1.7541998146355056</v>
      </c>
      <c r="E45" s="122">
        <v>1.734031114775662</v>
      </c>
      <c r="F45" s="122">
        <v>1.7679086337646124</v>
      </c>
      <c r="G45" s="122">
        <v>1.4975806346747924</v>
      </c>
      <c r="H45" s="122">
        <v>1.5604150684713558</v>
      </c>
      <c r="I45" s="122">
        <v>1.3304156684274862</v>
      </c>
      <c r="J45" s="122">
        <v>1.3909230650005373</v>
      </c>
      <c r="K45" s="122">
        <v>1.315750250829034</v>
      </c>
      <c r="L45" s="122">
        <v>1.3214486101947351</v>
      </c>
      <c r="M45" s="122">
        <v>1.1063392512511654</v>
      </c>
      <c r="N45" s="122">
        <v>1.1739037066414977</v>
      </c>
      <c r="O45" s="122">
        <v>1.3893635698695159</v>
      </c>
      <c r="P45" s="122">
        <v>1.3402141582064913</v>
      </c>
      <c r="Q45" s="122">
        <v>1.3569838952665456</v>
      </c>
      <c r="R45" s="122">
        <v>1.2568502421736416</v>
      </c>
      <c r="S45" s="122">
        <v>1.3947596000371325</v>
      </c>
      <c r="T45" s="122">
        <v>1.3574120108835612</v>
      </c>
      <c r="U45" s="128"/>
      <c r="V45" s="62"/>
      <c r="W45" s="62"/>
      <c r="X45" s="62"/>
      <c r="AA45" s="67"/>
      <c r="AB45" s="123"/>
    </row>
    <row r="46" spans="1:28" ht="18.75" customHeight="1">
      <c r="A46" s="152" t="s">
        <v>56</v>
      </c>
      <c r="B46" s="131">
        <v>1.9198847511026338</v>
      </c>
      <c r="C46" s="131">
        <v>1.9943778404497439</v>
      </c>
      <c r="D46" s="131">
        <v>2.0444051686958669</v>
      </c>
      <c r="E46" s="131">
        <v>2.0597102413844137</v>
      </c>
      <c r="F46" s="131">
        <v>2.030166889015681</v>
      </c>
      <c r="G46" s="131">
        <v>2.0059109163187214</v>
      </c>
      <c r="H46" s="131">
        <v>1.9483675407656535</v>
      </c>
      <c r="I46" s="131">
        <v>1.8358852870924398</v>
      </c>
      <c r="J46" s="131">
        <v>1.8778176970688554</v>
      </c>
      <c r="K46" s="131">
        <v>2.01954719510073</v>
      </c>
      <c r="L46" s="131">
        <v>1.9828954192426993</v>
      </c>
      <c r="M46" s="131">
        <v>1.9400320076603861</v>
      </c>
      <c r="N46" s="131">
        <v>1.991752644000119</v>
      </c>
      <c r="O46" s="131">
        <v>2.0608679565638965</v>
      </c>
      <c r="P46" s="131">
        <v>2.1627498486168646</v>
      </c>
      <c r="Q46" s="131">
        <v>2.1433285834243909</v>
      </c>
      <c r="R46" s="131">
        <v>2.195256381056264</v>
      </c>
      <c r="S46" s="131">
        <v>2.1355563221414888</v>
      </c>
      <c r="T46" s="131">
        <v>2.0608706593619499</v>
      </c>
      <c r="U46" s="128"/>
      <c r="V46" s="62"/>
      <c r="W46" s="62"/>
      <c r="X46" s="62"/>
      <c r="AA46" s="67"/>
      <c r="AB46" s="123"/>
    </row>
    <row r="47" spans="1:28" ht="18.75" customHeight="1">
      <c r="A47" s="153" t="s">
        <v>159</v>
      </c>
      <c r="B47" s="122">
        <v>2.5139377987091636</v>
      </c>
      <c r="C47" s="122">
        <v>2.3666720504552834</v>
      </c>
      <c r="D47" s="122">
        <v>2.2446604925335736</v>
      </c>
      <c r="E47" s="122">
        <v>2.0821571398245204</v>
      </c>
      <c r="F47" s="122">
        <v>1.9426039617550157</v>
      </c>
      <c r="G47" s="122">
        <v>1.9145219082158014</v>
      </c>
      <c r="H47" s="122">
        <v>1.9488932591148149</v>
      </c>
      <c r="I47" s="122">
        <v>1.8993043603570678</v>
      </c>
      <c r="J47" s="122">
        <v>1.7145428134983818</v>
      </c>
      <c r="K47" s="122">
        <v>1.5552135362581965</v>
      </c>
      <c r="L47" s="122">
        <v>1.7402135672770007</v>
      </c>
      <c r="M47" s="122">
        <v>1.7101751275432053</v>
      </c>
      <c r="N47" s="122">
        <v>1.699996156129413</v>
      </c>
      <c r="O47" s="122">
        <v>1.7251051917295706</v>
      </c>
      <c r="P47" s="122">
        <v>1.6797075764020091</v>
      </c>
      <c r="Q47" s="122">
        <v>1.7548170167019554</v>
      </c>
      <c r="R47" s="122">
        <v>1.6861939056550221</v>
      </c>
      <c r="S47" s="122">
        <v>1.5555987624704313</v>
      </c>
      <c r="T47" s="122">
        <v>1.5483216202040162</v>
      </c>
      <c r="U47" s="128"/>
      <c r="V47" s="62"/>
      <c r="W47" s="62"/>
      <c r="X47" s="62"/>
      <c r="AA47" s="67"/>
      <c r="AB47" s="123"/>
    </row>
    <row r="48" spans="1:28" ht="18.75" customHeight="1">
      <c r="A48" s="152" t="s">
        <v>58</v>
      </c>
      <c r="B48" s="122">
        <v>0.52566313011026511</v>
      </c>
      <c r="C48" s="122">
        <v>0.55356969554373536</v>
      </c>
      <c r="D48" s="122">
        <v>0.55086041564448074</v>
      </c>
      <c r="E48" s="122">
        <v>0.50636885928807174</v>
      </c>
      <c r="F48" s="122">
        <v>0.47935453992392618</v>
      </c>
      <c r="G48" s="122">
        <v>0.43138289373573857</v>
      </c>
      <c r="H48" s="122">
        <v>0.41967241671612326</v>
      </c>
      <c r="I48" s="122">
        <v>0.38953034306589857</v>
      </c>
      <c r="J48" s="122">
        <v>0.37809036602378782</v>
      </c>
      <c r="K48" s="122">
        <v>0.35987832077378501</v>
      </c>
      <c r="L48" s="122">
        <v>0.3802777274062844</v>
      </c>
      <c r="M48" s="122">
        <v>0.42594685582188019</v>
      </c>
      <c r="N48" s="122">
        <v>0.45471510407586924</v>
      </c>
      <c r="O48" s="122">
        <v>0.48760162187050865</v>
      </c>
      <c r="P48" s="122">
        <v>0.48072310078189412</v>
      </c>
      <c r="Q48" s="122">
        <v>0.49061153820273817</v>
      </c>
      <c r="R48" s="122">
        <v>0.46478169446297612</v>
      </c>
      <c r="S48" s="122">
        <v>0.38342359489636935</v>
      </c>
      <c r="T48" s="122">
        <v>0.39742994674631155</v>
      </c>
      <c r="U48" s="128"/>
      <c r="V48" s="62"/>
      <c r="W48" s="62"/>
      <c r="X48" s="62"/>
      <c r="AA48" s="67"/>
      <c r="AB48" s="123"/>
    </row>
    <row r="49" spans="1:28" ht="18.75" customHeight="1">
      <c r="A49" s="154" t="s">
        <v>59</v>
      </c>
      <c r="B49" s="131">
        <v>1.9882746685988983</v>
      </c>
      <c r="C49" s="131">
        <v>1.8131023549115479</v>
      </c>
      <c r="D49" s="131">
        <v>1.6938000768890928</v>
      </c>
      <c r="E49" s="131">
        <v>1.5757882805364487</v>
      </c>
      <c r="F49" s="131">
        <v>1.4632494218310894</v>
      </c>
      <c r="G49" s="131">
        <v>1.4831390144800627</v>
      </c>
      <c r="H49" s="131">
        <v>1.5292208423986917</v>
      </c>
      <c r="I49" s="131">
        <v>1.5097740172911693</v>
      </c>
      <c r="J49" s="131">
        <v>1.336452447474594</v>
      </c>
      <c r="K49" s="131">
        <v>1.1953352154844115</v>
      </c>
      <c r="L49" s="131">
        <v>1.3599358398707162</v>
      </c>
      <c r="M49" s="131">
        <v>1.2842282717213251</v>
      </c>
      <c r="N49" s="131">
        <v>1.2452810520535438</v>
      </c>
      <c r="O49" s="131">
        <v>1.237503569859062</v>
      </c>
      <c r="P49" s="131">
        <v>1.1989844756201149</v>
      </c>
      <c r="Q49" s="131">
        <v>1.2642054784992172</v>
      </c>
      <c r="R49" s="131">
        <v>1.221412211192046</v>
      </c>
      <c r="S49" s="131">
        <v>1.1721751675740619</v>
      </c>
      <c r="T49" s="131">
        <v>1.1508916734577046</v>
      </c>
      <c r="U49" s="128"/>
      <c r="V49" s="62"/>
      <c r="W49" s="62"/>
      <c r="X49" s="62"/>
      <c r="AA49" s="67"/>
      <c r="AB49" s="123"/>
    </row>
    <row r="50" spans="1:28" ht="18.75" customHeight="1">
      <c r="A50" s="143" t="s">
        <v>60</v>
      </c>
      <c r="B50" s="119">
        <v>6.46577170566243</v>
      </c>
      <c r="C50" s="119">
        <v>6.3466121394749457</v>
      </c>
      <c r="D50" s="119">
        <v>6.0432654758649456</v>
      </c>
      <c r="E50" s="119">
        <v>5.8758984959845959</v>
      </c>
      <c r="F50" s="119">
        <v>5.7406794845353097</v>
      </c>
      <c r="G50" s="119">
        <v>5.4180134592093152</v>
      </c>
      <c r="H50" s="119">
        <v>5.4576758683518243</v>
      </c>
      <c r="I50" s="119">
        <v>5.0656053158769936</v>
      </c>
      <c r="J50" s="119">
        <v>4.9832835755677749</v>
      </c>
      <c r="K50" s="119">
        <v>4.8905109821879602</v>
      </c>
      <c r="L50" s="119">
        <v>5.0445575967144354</v>
      </c>
      <c r="M50" s="119">
        <v>4.7565463864547564</v>
      </c>
      <c r="N50" s="119">
        <v>4.8656525067710295</v>
      </c>
      <c r="O50" s="119">
        <v>5.175336718162983</v>
      </c>
      <c r="P50" s="119">
        <v>5.1826715832253649</v>
      </c>
      <c r="Q50" s="119">
        <v>5.2551294953928922</v>
      </c>
      <c r="R50" s="119">
        <v>5.1383005288849279</v>
      </c>
      <c r="S50" s="119">
        <v>5.0859146846490528</v>
      </c>
      <c r="T50" s="119">
        <v>4.9666042904495278</v>
      </c>
      <c r="U50" s="128"/>
      <c r="V50" s="62"/>
      <c r="W50" s="62"/>
      <c r="X50" s="62"/>
      <c r="AA50" s="67"/>
      <c r="AB50" s="123"/>
    </row>
    <row r="51" spans="1:28" ht="15" customHeight="1">
      <c r="A51" s="124" t="s">
        <v>51</v>
      </c>
      <c r="B51" s="132"/>
      <c r="C51" s="132"/>
      <c r="D51" s="132"/>
      <c r="E51" s="132"/>
      <c r="F51" s="132"/>
      <c r="G51" s="132"/>
      <c r="H51" s="132"/>
      <c r="I51" s="132"/>
      <c r="J51" s="132"/>
      <c r="K51" s="132"/>
      <c r="L51" s="132"/>
      <c r="M51" s="132"/>
      <c r="N51" s="132"/>
      <c r="O51" s="132"/>
      <c r="P51" s="132"/>
      <c r="Q51" s="132"/>
      <c r="R51" s="132"/>
      <c r="S51" s="132"/>
      <c r="T51" s="132"/>
      <c r="U51" s="144"/>
      <c r="V51" s="122"/>
      <c r="W51" s="122"/>
      <c r="X51" s="122"/>
      <c r="Y51" s="122"/>
      <c r="Z51" s="122"/>
      <c r="AA51" s="122"/>
      <c r="AB51" s="123"/>
    </row>
    <row r="52" spans="1:28" ht="15" customHeight="1">
      <c r="A52" s="264" t="s">
        <v>52</v>
      </c>
      <c r="B52" s="264"/>
      <c r="C52" s="264"/>
      <c r="D52" s="264"/>
      <c r="E52" s="264"/>
      <c r="F52" s="264"/>
      <c r="G52" s="264"/>
      <c r="H52" s="264"/>
      <c r="I52" s="264"/>
      <c r="J52" s="264"/>
      <c r="K52" s="264"/>
      <c r="L52" s="264"/>
      <c r="M52" s="264"/>
      <c r="N52" s="264"/>
      <c r="O52" s="264"/>
      <c r="P52" s="264"/>
      <c r="Q52" s="264"/>
      <c r="R52" s="124"/>
      <c r="S52" s="124"/>
      <c r="T52" s="124"/>
      <c r="U52" s="144"/>
      <c r="V52" s="122"/>
      <c r="W52" s="122"/>
      <c r="X52" s="122"/>
      <c r="Y52" s="122"/>
      <c r="Z52" s="122"/>
      <c r="AA52" s="122"/>
      <c r="AB52" s="123"/>
    </row>
    <row r="53" spans="1:28" ht="15" customHeight="1">
      <c r="A53" s="124" t="s">
        <v>153</v>
      </c>
      <c r="B53" s="124"/>
      <c r="C53" s="124"/>
      <c r="D53" s="124"/>
      <c r="E53" s="124"/>
      <c r="F53" s="124"/>
      <c r="G53" s="124"/>
      <c r="H53" s="124"/>
      <c r="I53" s="124"/>
      <c r="J53" s="124"/>
      <c r="K53" s="124"/>
      <c r="L53" s="124"/>
      <c r="M53" s="124"/>
      <c r="N53" s="124"/>
      <c r="O53" s="124"/>
      <c r="P53" s="124"/>
      <c r="Q53" s="124"/>
      <c r="R53" s="124"/>
      <c r="S53" s="124"/>
      <c r="T53" s="124"/>
      <c r="U53" s="144"/>
      <c r="V53" s="122"/>
      <c r="W53" s="122"/>
      <c r="X53" s="122"/>
      <c r="Y53" s="122"/>
      <c r="Z53" s="122"/>
      <c r="AA53" s="122"/>
      <c r="AB53" s="123"/>
    </row>
    <row r="54" spans="1:28" ht="15" customHeight="1">
      <c r="A54" s="149"/>
      <c r="B54" s="125"/>
      <c r="C54" s="125"/>
      <c r="D54" s="125"/>
      <c r="E54" s="125"/>
      <c r="F54" s="125"/>
      <c r="G54" s="125"/>
      <c r="H54" s="125"/>
      <c r="I54" s="125"/>
      <c r="J54" s="125"/>
      <c r="K54" s="125"/>
      <c r="L54" s="125"/>
      <c r="M54" s="125"/>
      <c r="N54" s="125"/>
      <c r="O54" s="125"/>
      <c r="P54" s="125"/>
      <c r="Q54" s="125"/>
      <c r="R54" s="125"/>
      <c r="S54" s="125"/>
      <c r="T54" s="125"/>
      <c r="U54" s="144"/>
      <c r="V54" s="122"/>
      <c r="W54" s="122"/>
      <c r="X54" s="122"/>
      <c r="Y54" s="122"/>
      <c r="Z54" s="122"/>
      <c r="AA54" s="122"/>
      <c r="AB54" s="123"/>
    </row>
    <row r="55" spans="1:28" ht="15" customHeight="1">
      <c r="A55" s="155" t="s">
        <v>67</v>
      </c>
      <c r="B55" s="125"/>
      <c r="C55" s="125"/>
      <c r="D55" s="125"/>
      <c r="E55" s="125"/>
      <c r="F55" s="125"/>
      <c r="G55" s="125"/>
      <c r="H55" s="125"/>
      <c r="I55" s="125"/>
      <c r="J55" s="125"/>
      <c r="K55" s="125"/>
      <c r="L55" s="125"/>
      <c r="M55" s="125"/>
      <c r="N55" s="125"/>
      <c r="O55" s="125"/>
      <c r="P55" s="125"/>
      <c r="Q55" s="125"/>
      <c r="R55" s="125"/>
      <c r="S55" s="125"/>
      <c r="T55" s="125"/>
      <c r="U55" s="144"/>
      <c r="V55" s="122"/>
      <c r="W55" s="122"/>
      <c r="X55" s="122"/>
      <c r="Y55" s="122"/>
      <c r="Z55" s="122"/>
      <c r="AA55" s="122"/>
      <c r="AB55" s="123"/>
    </row>
    <row r="56" spans="1:28" ht="32.25" customHeight="1">
      <c r="A56" s="169"/>
      <c r="B56" s="265">
        <v>2000</v>
      </c>
      <c r="C56" s="265">
        <v>2001</v>
      </c>
      <c r="D56" s="265">
        <v>2002</v>
      </c>
      <c r="E56" s="265">
        <v>2003</v>
      </c>
      <c r="F56" s="265">
        <v>2004</v>
      </c>
      <c r="G56" s="265">
        <v>2005</v>
      </c>
      <c r="H56" s="265">
        <v>2006</v>
      </c>
      <c r="I56" s="265">
        <v>2007</v>
      </c>
      <c r="J56" s="265">
        <v>2008</v>
      </c>
      <c r="K56" s="265">
        <v>2009</v>
      </c>
      <c r="L56" s="265">
        <v>2010</v>
      </c>
      <c r="M56" s="265">
        <v>2011</v>
      </c>
      <c r="N56" s="268">
        <v>2012</v>
      </c>
      <c r="O56" s="268">
        <v>2013</v>
      </c>
      <c r="P56" s="265">
        <v>2014</v>
      </c>
      <c r="Q56" s="265">
        <v>2015</v>
      </c>
      <c r="R56" s="265">
        <v>2016</v>
      </c>
      <c r="S56" s="265" t="s">
        <v>62</v>
      </c>
      <c r="T56" s="265" t="s">
        <v>148</v>
      </c>
      <c r="U56" s="111"/>
      <c r="V56" s="275" t="s">
        <v>35</v>
      </c>
      <c r="W56" s="275"/>
      <c r="X56" s="275"/>
      <c r="Y56" s="275"/>
      <c r="Z56" s="112"/>
      <c r="AA56" s="176" t="s">
        <v>36</v>
      </c>
    </row>
    <row r="57" spans="1:28" s="117" customFormat="1" ht="14.25" customHeight="1">
      <c r="A57" s="170"/>
      <c r="B57" s="267"/>
      <c r="C57" s="267"/>
      <c r="D57" s="267"/>
      <c r="E57" s="267"/>
      <c r="F57" s="267"/>
      <c r="G57" s="267"/>
      <c r="H57" s="267"/>
      <c r="I57" s="267"/>
      <c r="J57" s="267"/>
      <c r="K57" s="267"/>
      <c r="L57" s="267"/>
      <c r="M57" s="267"/>
      <c r="N57" s="270"/>
      <c r="O57" s="270"/>
      <c r="P57" s="267"/>
      <c r="Q57" s="267"/>
      <c r="R57" s="267"/>
      <c r="S57" s="267"/>
      <c r="T57" s="267"/>
      <c r="U57" s="111"/>
      <c r="V57" s="175" t="s">
        <v>149</v>
      </c>
      <c r="W57" s="175" t="s">
        <v>37</v>
      </c>
      <c r="X57" s="175" t="s">
        <v>38</v>
      </c>
      <c r="Y57" s="175" t="s">
        <v>150</v>
      </c>
      <c r="Z57" s="116"/>
      <c r="AA57" s="175" t="s">
        <v>151</v>
      </c>
      <c r="AB57" s="111"/>
    </row>
    <row r="58" spans="1:28" ht="18.75" customHeight="1">
      <c r="A58" s="118" t="s">
        <v>53</v>
      </c>
      <c r="B58" s="156">
        <v>50400.586000000003</v>
      </c>
      <c r="C58" s="156">
        <v>51125.576000000001</v>
      </c>
      <c r="D58" s="156">
        <v>50228.366999999998</v>
      </c>
      <c r="E58" s="156">
        <v>49235.692999999999</v>
      </c>
      <c r="F58" s="156">
        <v>54104.998</v>
      </c>
      <c r="G58" s="156">
        <v>56857.190999999999</v>
      </c>
      <c r="H58" s="156">
        <v>63433.807999999997</v>
      </c>
      <c r="I58" s="156">
        <v>67813.600000000006</v>
      </c>
      <c r="J58" s="156">
        <v>73048.088000000003</v>
      </c>
      <c r="K58" s="156">
        <v>59655.131999999998</v>
      </c>
      <c r="L58" s="156">
        <v>67350.603000000003</v>
      </c>
      <c r="M58" s="156">
        <v>67951.935999999987</v>
      </c>
      <c r="N58" s="156">
        <v>64358.993999999992</v>
      </c>
      <c r="O58" s="156">
        <v>65572.706999999995</v>
      </c>
      <c r="P58" s="156">
        <v>69033.241999999984</v>
      </c>
      <c r="Q58" s="156">
        <v>71600.592000000004</v>
      </c>
      <c r="R58" s="156">
        <v>72543.156000000003</v>
      </c>
      <c r="S58" s="156">
        <v>81538.363000000012</v>
      </c>
      <c r="T58" s="156">
        <v>87598.538</v>
      </c>
      <c r="U58" s="122"/>
      <c r="V58" s="150">
        <v>3.1185356991803248</v>
      </c>
      <c r="W58" s="150">
        <v>2.440092692925333</v>
      </c>
      <c r="X58" s="150">
        <v>3.4454082060546787</v>
      </c>
      <c r="Y58" s="150">
        <v>3.3402293800751215</v>
      </c>
      <c r="Z58" s="122"/>
      <c r="AA58" s="150">
        <v>7.4322990762029253</v>
      </c>
      <c r="AB58" s="123"/>
    </row>
    <row r="59" spans="1:28" ht="18.75" customHeight="1">
      <c r="A59" s="151" t="s">
        <v>54</v>
      </c>
      <c r="B59" s="135">
        <v>5437.9889422911192</v>
      </c>
      <c r="C59" s="135">
        <v>5918.2806699254206</v>
      </c>
      <c r="D59" s="135">
        <v>5868.3221608195954</v>
      </c>
      <c r="E59" s="135">
        <v>5801.381487014607</v>
      </c>
      <c r="F59" s="135">
        <v>6120.983415187713</v>
      </c>
      <c r="G59" s="135">
        <v>6111.3179505051985</v>
      </c>
      <c r="H59" s="135">
        <v>6701.3588852122502</v>
      </c>
      <c r="I59" s="135">
        <v>7555.8411376139247</v>
      </c>
      <c r="J59" s="135">
        <v>8308.689121479596</v>
      </c>
      <c r="K59" s="135">
        <v>7545.271539329995</v>
      </c>
      <c r="L59" s="135">
        <v>8083.8879999999999</v>
      </c>
      <c r="M59" s="135">
        <v>8804.3040000000001</v>
      </c>
      <c r="N59" s="135">
        <v>8527.8819999999996</v>
      </c>
      <c r="O59" s="135">
        <v>8837.130000000001</v>
      </c>
      <c r="P59" s="135">
        <v>8615.9850000000006</v>
      </c>
      <c r="Q59" s="135">
        <v>9001.4150000000009</v>
      </c>
      <c r="R59" s="135">
        <v>9325.9480000000003</v>
      </c>
      <c r="S59" s="135">
        <v>10201.198337749069</v>
      </c>
      <c r="T59" s="135">
        <v>10587.394684323048</v>
      </c>
      <c r="U59" s="122"/>
      <c r="V59" s="134">
        <v>3.7707710061240851</v>
      </c>
      <c r="W59" s="134">
        <v>2.3621294061480835</v>
      </c>
      <c r="X59" s="134">
        <v>5.7540678885465546</v>
      </c>
      <c r="Y59" s="134">
        <v>3.4298993190428062</v>
      </c>
      <c r="Z59" s="122"/>
      <c r="AA59" s="134">
        <v>3.7857939213364484</v>
      </c>
      <c r="AB59" s="123"/>
    </row>
    <row r="60" spans="1:28" ht="18.75" customHeight="1">
      <c r="A60" s="152" t="s">
        <v>55</v>
      </c>
      <c r="B60" s="125">
        <v>1793.0059422911188</v>
      </c>
      <c r="C60" s="125">
        <v>2014.0156699254208</v>
      </c>
      <c r="D60" s="125">
        <v>1956.9561608195952</v>
      </c>
      <c r="E60" s="125">
        <v>1859.4184870146066</v>
      </c>
      <c r="F60" s="125">
        <v>1954.3594151877132</v>
      </c>
      <c r="G60" s="125">
        <v>1923.7529505051991</v>
      </c>
      <c r="H60" s="125">
        <v>1971.1318852122502</v>
      </c>
      <c r="I60" s="125">
        <v>2411.139137613925</v>
      </c>
      <c r="J60" s="125">
        <v>2712.2961214795955</v>
      </c>
      <c r="K60" s="125">
        <v>2210.9355393299943</v>
      </c>
      <c r="L60" s="125">
        <v>2506.6999999999998</v>
      </c>
      <c r="M60" s="125">
        <v>2751.9</v>
      </c>
      <c r="N60" s="125">
        <v>2686.2580000000003</v>
      </c>
      <c r="O60" s="125">
        <v>2740.0970000000002</v>
      </c>
      <c r="P60" s="125">
        <v>2567.3050000000003</v>
      </c>
      <c r="Q60" s="125">
        <v>2730.5770000000002</v>
      </c>
      <c r="R60" s="125">
        <v>2830.5149999999999</v>
      </c>
      <c r="S60" s="125">
        <v>3029.159798872508</v>
      </c>
      <c r="T60" s="125">
        <v>3170.4645865889797</v>
      </c>
      <c r="U60" s="122"/>
      <c r="V60" s="122">
        <v>3.2172508548924617</v>
      </c>
      <c r="W60" s="122">
        <v>1.4176432136634221</v>
      </c>
      <c r="X60" s="122">
        <v>5.4364105324125278</v>
      </c>
      <c r="Y60" s="122">
        <v>2.979924288070035</v>
      </c>
      <c r="Z60" s="122"/>
      <c r="AA60" s="122">
        <v>4.6648178735591044</v>
      </c>
      <c r="AB60" s="123"/>
    </row>
    <row r="61" spans="1:28" ht="18.75" customHeight="1">
      <c r="A61" s="154" t="s">
        <v>56</v>
      </c>
      <c r="B61" s="130">
        <v>3644.9830000000002</v>
      </c>
      <c r="C61" s="130">
        <v>3904.2649999999999</v>
      </c>
      <c r="D61" s="130">
        <v>3911.366</v>
      </c>
      <c r="E61" s="130">
        <v>3941.9630000000002</v>
      </c>
      <c r="F61" s="130">
        <v>4166.6239999999998</v>
      </c>
      <c r="G61" s="130">
        <v>4187.5649999999996</v>
      </c>
      <c r="H61" s="130">
        <v>4730.2269999999999</v>
      </c>
      <c r="I61" s="130">
        <v>5144.7020000000002</v>
      </c>
      <c r="J61" s="130">
        <v>5596.393</v>
      </c>
      <c r="K61" s="130">
        <v>5334.3360000000002</v>
      </c>
      <c r="L61" s="130">
        <v>5577.1880000000001</v>
      </c>
      <c r="M61" s="130">
        <v>6052.4040000000005</v>
      </c>
      <c r="N61" s="130">
        <v>5841.6239999999998</v>
      </c>
      <c r="O61" s="130">
        <v>6097.0330000000004</v>
      </c>
      <c r="P61" s="130">
        <v>6048.68</v>
      </c>
      <c r="Q61" s="130">
        <v>6270.8379999999997</v>
      </c>
      <c r="R61" s="130">
        <v>6495.433</v>
      </c>
      <c r="S61" s="130">
        <v>7172.0385388765617</v>
      </c>
      <c r="T61" s="130">
        <v>7416.930097734069</v>
      </c>
      <c r="U61" s="122"/>
      <c r="V61" s="131">
        <v>4.0256605419259239</v>
      </c>
      <c r="W61" s="131">
        <v>2.8142260931302898</v>
      </c>
      <c r="X61" s="131">
        <v>5.8987282376770311</v>
      </c>
      <c r="Y61" s="131">
        <v>3.6277604986214351</v>
      </c>
      <c r="Z61" s="122"/>
      <c r="AA61" s="131">
        <v>3.4145321100835506</v>
      </c>
      <c r="AB61" s="123"/>
    </row>
    <row r="62" spans="1:28" ht="18.75" customHeight="1">
      <c r="A62" s="153" t="s">
        <v>57</v>
      </c>
      <c r="B62" s="125">
        <v>1720.3722741447648</v>
      </c>
      <c r="C62" s="125">
        <v>1749.9081134094381</v>
      </c>
      <c r="D62" s="125">
        <v>1728.4478915812258</v>
      </c>
      <c r="E62" s="125">
        <v>1668.1684697527951</v>
      </c>
      <c r="F62" s="125">
        <v>1715.9873852126282</v>
      </c>
      <c r="G62" s="125">
        <v>1714.3208554029525</v>
      </c>
      <c r="H62" s="125">
        <v>1805.1497698057115</v>
      </c>
      <c r="I62" s="125">
        <v>2009.4637251605013</v>
      </c>
      <c r="J62" s="125">
        <v>1985.1718084736292</v>
      </c>
      <c r="K62" s="125">
        <v>1705.1060220116171</v>
      </c>
      <c r="L62" s="125">
        <v>1931.8340000000001</v>
      </c>
      <c r="M62" s="125">
        <v>1952.9059999999999</v>
      </c>
      <c r="N62" s="125">
        <v>1760.578</v>
      </c>
      <c r="O62" s="125">
        <v>1849.172</v>
      </c>
      <c r="P62" s="125">
        <v>1970.4099999999999</v>
      </c>
      <c r="Q62" s="125">
        <v>2029.3290000000002</v>
      </c>
      <c r="R62" s="125">
        <v>2112.0440000000003</v>
      </c>
      <c r="S62" s="125">
        <v>2257.7966975604454</v>
      </c>
      <c r="T62" s="125">
        <v>2430.5157724798955</v>
      </c>
      <c r="U62" s="122"/>
      <c r="V62" s="122">
        <v>1.9383397529221247</v>
      </c>
      <c r="W62" s="122">
        <v>-7.0449299910757546E-2</v>
      </c>
      <c r="X62" s="122">
        <v>2.4178227999744895</v>
      </c>
      <c r="Y62" s="122">
        <v>2.91201455019936</v>
      </c>
      <c r="Z62" s="122"/>
      <c r="AA62" s="122">
        <v>7.6498949221634289</v>
      </c>
      <c r="AB62" s="123"/>
    </row>
    <row r="63" spans="1:28" ht="18.75" customHeight="1">
      <c r="A63" s="152" t="s">
        <v>58</v>
      </c>
      <c r="B63" s="125">
        <v>271.17627414476493</v>
      </c>
      <c r="C63" s="125">
        <v>239.28011340943829</v>
      </c>
      <c r="D63" s="125">
        <v>224.56789158122578</v>
      </c>
      <c r="E63" s="125">
        <v>207.7214697527952</v>
      </c>
      <c r="F63" s="125">
        <v>176.61138521262816</v>
      </c>
      <c r="G63" s="125">
        <v>157.81885540295247</v>
      </c>
      <c r="H63" s="125">
        <v>145.70376980571163</v>
      </c>
      <c r="I63" s="125">
        <v>196.16872516050137</v>
      </c>
      <c r="J63" s="125">
        <v>187.85180847362929</v>
      </c>
      <c r="K63" s="125">
        <v>124.96802201161725</v>
      </c>
      <c r="L63" s="125">
        <v>188.2</v>
      </c>
      <c r="M63" s="125">
        <v>215.8</v>
      </c>
      <c r="N63" s="125">
        <v>207.73</v>
      </c>
      <c r="O63" s="125">
        <v>263.74799999999999</v>
      </c>
      <c r="P63" s="125">
        <v>266.572</v>
      </c>
      <c r="Q63" s="125">
        <v>253.08799999999999</v>
      </c>
      <c r="R63" s="125">
        <v>267.411</v>
      </c>
      <c r="S63" s="125">
        <v>273.91518723964788</v>
      </c>
      <c r="T63" s="125">
        <v>286.91054704074548</v>
      </c>
      <c r="U63" s="122"/>
      <c r="V63" s="122">
        <v>0.31383263152939822</v>
      </c>
      <c r="W63" s="122">
        <v>-10.260955722355892</v>
      </c>
      <c r="X63" s="122">
        <v>3.5838731687927172</v>
      </c>
      <c r="Y63" s="122">
        <v>5.4121962271615143</v>
      </c>
      <c r="Z63" s="122"/>
      <c r="AA63" s="122">
        <v>4.7443005742240905</v>
      </c>
      <c r="AB63" s="123"/>
    </row>
    <row r="64" spans="1:28" ht="18.75" customHeight="1">
      <c r="A64" s="154" t="s">
        <v>59</v>
      </c>
      <c r="B64" s="130">
        <v>1449.1959999999999</v>
      </c>
      <c r="C64" s="130">
        <v>1510.6279999999999</v>
      </c>
      <c r="D64" s="130">
        <v>1503.88</v>
      </c>
      <c r="E64" s="130">
        <v>1460.4469999999999</v>
      </c>
      <c r="F64" s="130">
        <v>1539.376</v>
      </c>
      <c r="G64" s="130">
        <v>1556.502</v>
      </c>
      <c r="H64" s="130">
        <v>1659.4459999999999</v>
      </c>
      <c r="I64" s="130">
        <v>1813.2950000000001</v>
      </c>
      <c r="J64" s="130">
        <v>1797.32</v>
      </c>
      <c r="K64" s="130">
        <v>1580.1379999999999</v>
      </c>
      <c r="L64" s="130">
        <v>1743.634</v>
      </c>
      <c r="M64" s="130">
        <v>1737.106</v>
      </c>
      <c r="N64" s="130">
        <v>1552.848</v>
      </c>
      <c r="O64" s="130">
        <v>1585.424</v>
      </c>
      <c r="P64" s="130">
        <v>1703.838</v>
      </c>
      <c r="Q64" s="130">
        <v>1776.2410000000002</v>
      </c>
      <c r="R64" s="130">
        <v>1844.6330000000003</v>
      </c>
      <c r="S64" s="130">
        <v>1983.8815103207976</v>
      </c>
      <c r="T64" s="130">
        <v>2143.6052254391502</v>
      </c>
      <c r="U64" s="122"/>
      <c r="V64" s="131">
        <v>2.1987129942495631</v>
      </c>
      <c r="W64" s="131">
        <v>1.4388953738619037</v>
      </c>
      <c r="X64" s="131">
        <v>2.296583449775369</v>
      </c>
      <c r="Y64" s="131">
        <v>2.6150792201917517</v>
      </c>
      <c r="Z64" s="122"/>
      <c r="AA64" s="131">
        <v>8.0510713108327217</v>
      </c>
      <c r="AB64" s="123"/>
    </row>
    <row r="65" spans="1:28" ht="18.75" customHeight="1">
      <c r="A65" s="143" t="s">
        <v>60</v>
      </c>
      <c r="B65" s="139">
        <v>7158.3612164358838</v>
      </c>
      <c r="C65" s="139">
        <v>7668.1887833348592</v>
      </c>
      <c r="D65" s="139">
        <v>7596.7700524008214</v>
      </c>
      <c r="E65" s="139">
        <v>7469.5499567674024</v>
      </c>
      <c r="F65" s="139">
        <v>7836.9708004003414</v>
      </c>
      <c r="G65" s="139">
        <v>7825.638805908151</v>
      </c>
      <c r="H65" s="139">
        <v>8506.5086550179622</v>
      </c>
      <c r="I65" s="139">
        <v>9565.3048627744265</v>
      </c>
      <c r="J65" s="139">
        <v>10293.860929953225</v>
      </c>
      <c r="K65" s="139">
        <v>9250.3775613416128</v>
      </c>
      <c r="L65" s="139">
        <v>10015.722</v>
      </c>
      <c r="M65" s="139">
        <v>10757.21</v>
      </c>
      <c r="N65" s="139">
        <v>10288.459999999999</v>
      </c>
      <c r="O65" s="139">
        <v>10686.302000000001</v>
      </c>
      <c r="P65" s="139">
        <v>10586.395</v>
      </c>
      <c r="Q65" s="139">
        <v>11030.744000000001</v>
      </c>
      <c r="R65" s="139">
        <v>11437.992</v>
      </c>
      <c r="S65" s="139">
        <v>12458.995035309514</v>
      </c>
      <c r="T65" s="139">
        <v>13017.910456802943</v>
      </c>
      <c r="U65" s="122"/>
      <c r="V65" s="119">
        <v>3.3782830693759536</v>
      </c>
      <c r="W65" s="119">
        <v>1.7984669972165968</v>
      </c>
      <c r="X65" s="119">
        <v>5.0588136914705872</v>
      </c>
      <c r="Y65" s="119">
        <v>3.3314151712001916</v>
      </c>
      <c r="Z65" s="122"/>
      <c r="AA65" s="119">
        <v>4.486039362801181</v>
      </c>
      <c r="AB65" s="123"/>
    </row>
    <row r="66" spans="1:28" ht="15" customHeight="1">
      <c r="A66" s="124" t="s">
        <v>51</v>
      </c>
      <c r="B66" s="132"/>
      <c r="C66" s="132"/>
      <c r="D66" s="132"/>
      <c r="E66" s="132"/>
      <c r="F66" s="132"/>
      <c r="G66" s="132"/>
      <c r="H66" s="132"/>
      <c r="I66" s="132"/>
      <c r="J66" s="132"/>
      <c r="K66" s="132"/>
      <c r="L66" s="132"/>
      <c r="M66" s="132"/>
      <c r="N66" s="132"/>
      <c r="O66" s="132"/>
      <c r="P66" s="132"/>
      <c r="Q66" s="132"/>
      <c r="R66" s="132"/>
      <c r="S66" s="132"/>
      <c r="T66" s="132"/>
      <c r="U66" s="144"/>
      <c r="V66" s="122"/>
      <c r="W66" s="122"/>
      <c r="X66" s="122"/>
      <c r="Y66" s="122"/>
      <c r="Z66" s="122"/>
      <c r="AA66" s="122"/>
      <c r="AB66" s="123"/>
    </row>
    <row r="67" spans="1:28" ht="15" customHeight="1">
      <c r="A67" s="264" t="s">
        <v>61</v>
      </c>
      <c r="B67" s="264"/>
      <c r="C67" s="264"/>
      <c r="D67" s="264"/>
      <c r="E67" s="264"/>
      <c r="F67" s="264"/>
      <c r="G67" s="264"/>
      <c r="H67" s="264"/>
      <c r="I67" s="264"/>
      <c r="J67" s="264"/>
      <c r="K67" s="264"/>
      <c r="L67" s="264"/>
      <c r="M67" s="264"/>
      <c r="N67" s="264"/>
      <c r="O67" s="264"/>
      <c r="P67" s="264"/>
      <c r="Q67" s="264"/>
      <c r="R67" s="124"/>
      <c r="S67" s="124"/>
      <c r="T67" s="124"/>
      <c r="U67" s="144"/>
      <c r="V67" s="122"/>
      <c r="W67" s="122"/>
      <c r="X67" s="122"/>
      <c r="Y67" s="122"/>
      <c r="Z67" s="122"/>
      <c r="AA67" s="122"/>
      <c r="AB67" s="123"/>
    </row>
    <row r="68" spans="1:28" ht="15" customHeight="1">
      <c r="A68" s="124" t="s">
        <v>153</v>
      </c>
      <c r="B68" s="124"/>
      <c r="C68" s="124"/>
      <c r="D68" s="124"/>
      <c r="E68" s="124"/>
      <c r="F68" s="124"/>
      <c r="G68" s="124"/>
      <c r="H68" s="124"/>
      <c r="I68" s="124"/>
      <c r="J68" s="124"/>
      <c r="K68" s="124"/>
      <c r="L68" s="124"/>
      <c r="M68" s="124"/>
      <c r="N68" s="124"/>
      <c r="O68" s="124"/>
      <c r="P68" s="124"/>
      <c r="Q68" s="124"/>
      <c r="R68" s="124"/>
      <c r="S68" s="124"/>
      <c r="T68" s="124"/>
      <c r="U68" s="144"/>
      <c r="V68" s="122"/>
      <c r="W68" s="122"/>
      <c r="X68" s="122"/>
      <c r="Y68" s="122"/>
      <c r="Z68" s="122"/>
      <c r="AA68" s="122"/>
      <c r="AB68" s="123"/>
    </row>
    <row r="69" spans="1:28" ht="15" customHeight="1">
      <c r="A69" s="157"/>
      <c r="B69" s="124"/>
      <c r="C69" s="124"/>
      <c r="D69" s="124"/>
      <c r="E69" s="124"/>
      <c r="F69" s="124"/>
      <c r="G69" s="124"/>
      <c r="H69" s="124"/>
      <c r="I69" s="124"/>
      <c r="J69" s="124"/>
      <c r="K69" s="124"/>
      <c r="L69" s="124"/>
      <c r="M69" s="124"/>
      <c r="N69" s="124"/>
      <c r="O69" s="124"/>
      <c r="P69" s="124"/>
      <c r="Q69" s="124"/>
      <c r="R69" s="124"/>
      <c r="S69" s="124"/>
      <c r="T69" s="124"/>
      <c r="U69" s="144"/>
      <c r="V69" s="122"/>
      <c r="W69" s="122"/>
      <c r="X69" s="122"/>
      <c r="Y69" s="122"/>
      <c r="Z69" s="122"/>
      <c r="AA69" s="122"/>
      <c r="AB69" s="123"/>
    </row>
    <row r="70" spans="1:28" ht="15" customHeight="1">
      <c r="A70" s="155" t="s">
        <v>68</v>
      </c>
      <c r="B70" s="125"/>
      <c r="C70" s="125"/>
      <c r="D70" s="125"/>
      <c r="E70" s="125"/>
      <c r="F70" s="125"/>
      <c r="G70" s="125"/>
      <c r="H70" s="125"/>
      <c r="I70" s="125"/>
      <c r="J70" s="125"/>
      <c r="K70" s="125"/>
      <c r="L70" s="125"/>
      <c r="M70" s="125"/>
      <c r="N70" s="125"/>
      <c r="O70" s="125"/>
      <c r="P70" s="125"/>
      <c r="Q70" s="125"/>
      <c r="R70" s="125"/>
      <c r="S70" s="125"/>
      <c r="T70" s="125"/>
      <c r="U70" s="144"/>
      <c r="V70" s="122"/>
      <c r="W70" s="122"/>
      <c r="X70" s="122"/>
      <c r="Y70" s="122"/>
      <c r="Z70" s="122"/>
      <c r="AA70" s="122"/>
      <c r="AB70" s="123"/>
    </row>
    <row r="71" spans="1:28" ht="32.25" customHeight="1">
      <c r="A71" s="169"/>
      <c r="B71" s="265">
        <v>2000</v>
      </c>
      <c r="C71" s="265">
        <v>2001</v>
      </c>
      <c r="D71" s="265">
        <v>2002</v>
      </c>
      <c r="E71" s="265">
        <v>2003</v>
      </c>
      <c r="F71" s="265">
        <v>2004</v>
      </c>
      <c r="G71" s="265">
        <v>2005</v>
      </c>
      <c r="H71" s="265">
        <v>2006</v>
      </c>
      <c r="I71" s="265">
        <v>2007</v>
      </c>
      <c r="J71" s="265">
        <v>2008</v>
      </c>
      <c r="K71" s="265">
        <v>2009</v>
      </c>
      <c r="L71" s="265">
        <v>2010</v>
      </c>
      <c r="M71" s="265">
        <v>2011</v>
      </c>
      <c r="N71" s="268">
        <v>2012</v>
      </c>
      <c r="O71" s="268">
        <v>2013</v>
      </c>
      <c r="P71" s="265">
        <v>2014</v>
      </c>
      <c r="Q71" s="265">
        <v>2015</v>
      </c>
      <c r="R71" s="265">
        <v>2016</v>
      </c>
      <c r="S71" s="265" t="s">
        <v>62</v>
      </c>
      <c r="T71" s="265" t="s">
        <v>148</v>
      </c>
      <c r="U71" s="111"/>
      <c r="V71" s="274" t="s">
        <v>35</v>
      </c>
      <c r="W71" s="274"/>
      <c r="X71" s="274"/>
      <c r="Y71" s="274"/>
      <c r="Z71" s="112"/>
      <c r="AA71" s="113" t="s">
        <v>36</v>
      </c>
    </row>
    <row r="72" spans="1:28" s="117" customFormat="1" ht="14.25" customHeight="1">
      <c r="A72" s="170"/>
      <c r="B72" s="267"/>
      <c r="C72" s="267"/>
      <c r="D72" s="267"/>
      <c r="E72" s="267"/>
      <c r="F72" s="267"/>
      <c r="G72" s="267"/>
      <c r="H72" s="267"/>
      <c r="I72" s="267"/>
      <c r="J72" s="267"/>
      <c r="K72" s="267"/>
      <c r="L72" s="267"/>
      <c r="M72" s="267"/>
      <c r="N72" s="270"/>
      <c r="O72" s="270"/>
      <c r="P72" s="267"/>
      <c r="Q72" s="267"/>
      <c r="R72" s="267"/>
      <c r="S72" s="267"/>
      <c r="T72" s="267"/>
      <c r="U72" s="111"/>
      <c r="V72" s="115" t="s">
        <v>149</v>
      </c>
      <c r="W72" s="115" t="s">
        <v>37</v>
      </c>
      <c r="X72" s="115" t="s">
        <v>38</v>
      </c>
      <c r="Y72" s="115" t="s">
        <v>150</v>
      </c>
      <c r="Z72" s="116"/>
      <c r="AA72" s="115" t="s">
        <v>151</v>
      </c>
      <c r="AB72" s="111"/>
    </row>
    <row r="73" spans="1:28" ht="18.75" customHeight="1">
      <c r="A73" s="118" t="s">
        <v>53</v>
      </c>
      <c r="B73" s="156">
        <v>36215.752</v>
      </c>
      <c r="C73" s="156">
        <v>37249.334999999999</v>
      </c>
      <c r="D73" s="156">
        <v>38432.822999999989</v>
      </c>
      <c r="E73" s="156">
        <v>39099.837</v>
      </c>
      <c r="F73" s="156">
        <v>41527.936000000002</v>
      </c>
      <c r="G73" s="156">
        <v>42414.58</v>
      </c>
      <c r="H73" s="156">
        <v>49736.74</v>
      </c>
      <c r="I73" s="156">
        <v>54405.069000000003</v>
      </c>
      <c r="J73" s="156">
        <v>55674.575000000004</v>
      </c>
      <c r="K73" s="156">
        <v>47512.618000000002</v>
      </c>
      <c r="L73" s="156">
        <v>53750.885999999999</v>
      </c>
      <c r="M73" s="156">
        <v>60409.869000000006</v>
      </c>
      <c r="N73" s="156">
        <v>63503.834999999999</v>
      </c>
      <c r="O73" s="156">
        <v>67283.926999999996</v>
      </c>
      <c r="P73" s="156">
        <v>69360.347999999998</v>
      </c>
      <c r="Q73" s="156">
        <v>72647.553</v>
      </c>
      <c r="R73" s="156">
        <v>74619.142999999996</v>
      </c>
      <c r="S73" s="156">
        <v>83098.463000000003</v>
      </c>
      <c r="T73" s="156">
        <v>87865.314999999988</v>
      </c>
      <c r="U73" s="122"/>
      <c r="V73" s="150">
        <v>5.0471906791410559</v>
      </c>
      <c r="W73" s="150">
        <v>3.2104169856842724</v>
      </c>
      <c r="X73" s="150">
        <v>4.8513656327562549</v>
      </c>
      <c r="Y73" s="150">
        <v>6.3356720951071033</v>
      </c>
      <c r="Z73" s="122"/>
      <c r="AA73" s="150">
        <v>5.7363900942427586</v>
      </c>
      <c r="AB73" s="123"/>
    </row>
    <row r="74" spans="1:28" ht="18.75" customHeight="1">
      <c r="A74" s="151" t="s">
        <v>54</v>
      </c>
      <c r="B74" s="135">
        <v>1968.5061543547383</v>
      </c>
      <c r="C74" s="135">
        <v>2079.705014093081</v>
      </c>
      <c r="D74" s="135">
        <v>2300.4697651986367</v>
      </c>
      <c r="E74" s="135">
        <v>2353.4847760608131</v>
      </c>
      <c r="F74" s="135">
        <v>2522.1763613654675</v>
      </c>
      <c r="G74" s="135">
        <v>2737.2390278655216</v>
      </c>
      <c r="H74" s="135">
        <v>3156.1120499609679</v>
      </c>
      <c r="I74" s="135">
        <v>3677.8565433255267</v>
      </c>
      <c r="J74" s="135">
        <v>4181.3373895394225</v>
      </c>
      <c r="K74" s="135">
        <v>3949.2652771272446</v>
      </c>
      <c r="L74" s="135">
        <v>4289.2039999999997</v>
      </c>
      <c r="M74" s="135">
        <v>4757.0929999999998</v>
      </c>
      <c r="N74" s="135">
        <v>5055.74</v>
      </c>
      <c r="O74" s="135">
        <v>5488.4110000000001</v>
      </c>
      <c r="P74" s="135">
        <v>5840.387999999999</v>
      </c>
      <c r="Q74" s="135">
        <v>5995.5249999999996</v>
      </c>
      <c r="R74" s="135">
        <v>6155.0210000000006</v>
      </c>
      <c r="S74" s="135">
        <v>6661.0828453554668</v>
      </c>
      <c r="T74" s="135">
        <v>6945.3373308772088</v>
      </c>
      <c r="U74" s="122"/>
      <c r="V74" s="134">
        <v>7.2555586506376946</v>
      </c>
      <c r="W74" s="134">
        <v>6.8157242065716384</v>
      </c>
      <c r="X74" s="134">
        <v>9.398859830994887</v>
      </c>
      <c r="Y74" s="134">
        <v>6.2097973526577643</v>
      </c>
      <c r="Z74" s="122"/>
      <c r="AA74" s="134">
        <v>4.2673915355960848</v>
      </c>
      <c r="AB74" s="123"/>
    </row>
    <row r="75" spans="1:28" ht="18.75" customHeight="1">
      <c r="A75" s="152" t="s">
        <v>55</v>
      </c>
      <c r="B75" s="125">
        <v>207.11515435473839</v>
      </c>
      <c r="C75" s="125">
        <v>280.11701409308108</v>
      </c>
      <c r="D75" s="125">
        <v>318.84176519863644</v>
      </c>
      <c r="E75" s="125">
        <v>331.96377606081336</v>
      </c>
      <c r="F75" s="125">
        <v>375.46236136546759</v>
      </c>
      <c r="G75" s="125">
        <v>396.1970278655217</v>
      </c>
      <c r="H75" s="125">
        <v>433.00604996096803</v>
      </c>
      <c r="I75" s="125">
        <v>471.34054332552699</v>
      </c>
      <c r="J75" s="125">
        <v>570.26138953942234</v>
      </c>
      <c r="K75" s="125">
        <v>603.59527712724446</v>
      </c>
      <c r="L75" s="125">
        <v>669.5</v>
      </c>
      <c r="M75" s="125">
        <v>679.8</v>
      </c>
      <c r="N75" s="125">
        <v>753.2170000000001</v>
      </c>
      <c r="O75" s="125">
        <v>744.44200000000001</v>
      </c>
      <c r="P75" s="125">
        <v>873.44200000000001</v>
      </c>
      <c r="Q75" s="125">
        <v>972.654</v>
      </c>
      <c r="R75" s="125">
        <v>1028.1030000000001</v>
      </c>
      <c r="S75" s="125">
        <v>1217.0496479926976</v>
      </c>
      <c r="T75" s="125">
        <v>1286.4104755590795</v>
      </c>
      <c r="U75" s="122"/>
      <c r="V75" s="122">
        <v>10.678909568402828</v>
      </c>
      <c r="W75" s="122">
        <v>13.851791107043132</v>
      </c>
      <c r="X75" s="122">
        <v>11.062609571260772</v>
      </c>
      <c r="Y75" s="122">
        <v>8.5059674014555942</v>
      </c>
      <c r="Z75" s="122"/>
      <c r="AA75" s="122">
        <v>5.699095980248627</v>
      </c>
      <c r="AB75" s="123"/>
    </row>
    <row r="76" spans="1:28" ht="18.75" customHeight="1">
      <c r="A76" s="154" t="s">
        <v>56</v>
      </c>
      <c r="B76" s="130">
        <v>1761.3909999999998</v>
      </c>
      <c r="C76" s="130">
        <v>1799.588</v>
      </c>
      <c r="D76" s="130">
        <v>1981.6280000000002</v>
      </c>
      <c r="E76" s="130">
        <v>2021.521</v>
      </c>
      <c r="F76" s="130">
        <v>2146.7139999999999</v>
      </c>
      <c r="G76" s="130">
        <v>2341.0419999999999</v>
      </c>
      <c r="H76" s="130">
        <v>2723.1059999999998</v>
      </c>
      <c r="I76" s="130">
        <v>3206.5159999999996</v>
      </c>
      <c r="J76" s="130">
        <v>3611.0760000000005</v>
      </c>
      <c r="K76" s="130">
        <v>3345.67</v>
      </c>
      <c r="L76" s="130">
        <v>3619.7040000000002</v>
      </c>
      <c r="M76" s="130">
        <v>4077.2930000000001</v>
      </c>
      <c r="N76" s="130">
        <v>4302.5230000000001</v>
      </c>
      <c r="O76" s="130">
        <v>4743.9690000000001</v>
      </c>
      <c r="P76" s="130">
        <v>4966.945999999999</v>
      </c>
      <c r="Q76" s="130">
        <v>5022.8710000000001</v>
      </c>
      <c r="R76" s="130">
        <v>5126.9180000000006</v>
      </c>
      <c r="S76" s="130">
        <v>5444.033197362769</v>
      </c>
      <c r="T76" s="130">
        <v>5658.9268553181291</v>
      </c>
      <c r="U76" s="122"/>
      <c r="V76" s="131">
        <v>6.6988911150292374</v>
      </c>
      <c r="W76" s="131">
        <v>5.8548318162355173</v>
      </c>
      <c r="X76" s="131">
        <v>9.1070391601930201</v>
      </c>
      <c r="Y76" s="131">
        <v>5.744460995221945</v>
      </c>
      <c r="Z76" s="122"/>
      <c r="AA76" s="131">
        <v>3.9473245324708932</v>
      </c>
      <c r="AB76" s="123"/>
    </row>
    <row r="77" spans="1:28" ht="18.75" customHeight="1">
      <c r="A77" s="153" t="s">
        <v>57</v>
      </c>
      <c r="B77" s="125">
        <v>2721.6659441153547</v>
      </c>
      <c r="C77" s="125">
        <v>2616.011990063329</v>
      </c>
      <c r="D77" s="125">
        <v>2656.3611934067549</v>
      </c>
      <c r="E77" s="125">
        <v>2733.2756102529534</v>
      </c>
      <c r="F77" s="125">
        <v>2743.0986218231033</v>
      </c>
      <c r="G77" s="125">
        <v>2746.3655427644098</v>
      </c>
      <c r="H77" s="125">
        <v>3053.5428888888887</v>
      </c>
      <c r="I77" s="125">
        <v>3235.9811481481483</v>
      </c>
      <c r="J77" s="125">
        <v>3170.4615185185185</v>
      </c>
      <c r="K77" s="125">
        <v>2727.8141111111113</v>
      </c>
      <c r="L77" s="125">
        <v>3305.6390000000006</v>
      </c>
      <c r="M77" s="125">
        <v>3511.1640000000002</v>
      </c>
      <c r="N77" s="125">
        <v>3582.3939999999998</v>
      </c>
      <c r="O77" s="125">
        <v>3753.0059999999999</v>
      </c>
      <c r="P77" s="125">
        <v>3782.2329999999997</v>
      </c>
      <c r="Q77" s="125">
        <v>3967.9479999999999</v>
      </c>
      <c r="R77" s="125">
        <v>3968.6320000000001</v>
      </c>
      <c r="S77" s="125">
        <v>4089.2526967132876</v>
      </c>
      <c r="T77" s="125">
        <v>4353.6472829048298</v>
      </c>
      <c r="U77" s="122"/>
      <c r="V77" s="122">
        <v>2.6441864266329773</v>
      </c>
      <c r="W77" s="122">
        <v>0.18084822313313431</v>
      </c>
      <c r="X77" s="122">
        <v>3.7765948581007125</v>
      </c>
      <c r="Y77" s="122">
        <v>3.5022348201923625</v>
      </c>
      <c r="Z77" s="122"/>
      <c r="AA77" s="122">
        <v>6.4655966701213599</v>
      </c>
      <c r="AB77" s="123"/>
    </row>
    <row r="78" spans="1:28" ht="18.75" customHeight="1">
      <c r="A78" s="152" t="s">
        <v>58</v>
      </c>
      <c r="B78" s="125">
        <v>67.299944115354606</v>
      </c>
      <c r="C78" s="125">
        <v>88.402990063328815</v>
      </c>
      <c r="D78" s="125">
        <v>80.950193406754835</v>
      </c>
      <c r="E78" s="125">
        <v>105.12661025295327</v>
      </c>
      <c r="F78" s="125">
        <v>115.93562182310313</v>
      </c>
      <c r="G78" s="125">
        <v>114.3245427644096</v>
      </c>
      <c r="H78" s="125">
        <v>122.80488888888891</v>
      </c>
      <c r="I78" s="125">
        <v>145.59714814814816</v>
      </c>
      <c r="J78" s="125">
        <v>170.63251851851854</v>
      </c>
      <c r="K78" s="125">
        <v>74.959111111111113</v>
      </c>
      <c r="L78" s="125">
        <v>102.9</v>
      </c>
      <c r="M78" s="125">
        <v>121.4</v>
      </c>
      <c r="N78" s="125">
        <v>106.226</v>
      </c>
      <c r="O78" s="125">
        <v>122.315</v>
      </c>
      <c r="P78" s="125">
        <v>96.551000000000002</v>
      </c>
      <c r="Q78" s="125">
        <v>47.523000000000003</v>
      </c>
      <c r="R78" s="125">
        <v>52.203000000000003</v>
      </c>
      <c r="S78" s="125">
        <v>57.027574385512786</v>
      </c>
      <c r="T78" s="125">
        <v>63.718371181679863</v>
      </c>
      <c r="U78" s="122"/>
      <c r="V78" s="122">
        <v>-0.30335275109919513</v>
      </c>
      <c r="W78" s="122">
        <v>11.179560754127316</v>
      </c>
      <c r="X78" s="122">
        <v>-2.0836580493391876</v>
      </c>
      <c r="Y78" s="122">
        <v>-5.8151259513280262</v>
      </c>
      <c r="Z78" s="122"/>
      <c r="AA78" s="122">
        <v>11.732564234516696</v>
      </c>
      <c r="AB78" s="123"/>
    </row>
    <row r="79" spans="1:28" ht="18.75" customHeight="1">
      <c r="A79" s="154" t="s">
        <v>59</v>
      </c>
      <c r="B79" s="130">
        <v>2654.366</v>
      </c>
      <c r="C79" s="130">
        <v>2527.6090000000004</v>
      </c>
      <c r="D79" s="130">
        <v>2575.4110000000001</v>
      </c>
      <c r="E79" s="130">
        <v>2628.1489999999999</v>
      </c>
      <c r="F79" s="130">
        <v>2627.163</v>
      </c>
      <c r="G79" s="130">
        <v>2632.0410000000002</v>
      </c>
      <c r="H79" s="130">
        <v>2930.7379999999998</v>
      </c>
      <c r="I79" s="130">
        <v>3090.384</v>
      </c>
      <c r="J79" s="130">
        <v>2999.8289999999997</v>
      </c>
      <c r="K79" s="130">
        <v>2652.855</v>
      </c>
      <c r="L79" s="130">
        <v>3202.7390000000005</v>
      </c>
      <c r="M79" s="130">
        <v>3389.7640000000001</v>
      </c>
      <c r="N79" s="130">
        <v>3476.1679999999997</v>
      </c>
      <c r="O79" s="130">
        <v>3630.6909999999998</v>
      </c>
      <c r="P79" s="130">
        <v>3685.6819999999998</v>
      </c>
      <c r="Q79" s="130">
        <v>3920.4249999999997</v>
      </c>
      <c r="R79" s="130">
        <v>3916.4290000000001</v>
      </c>
      <c r="S79" s="130">
        <v>4032.2251223277749</v>
      </c>
      <c r="T79" s="130">
        <v>4289.9289117231501</v>
      </c>
      <c r="U79" s="122"/>
      <c r="V79" s="131">
        <v>2.70290744176509</v>
      </c>
      <c r="W79" s="131">
        <v>-0.1687822143775719</v>
      </c>
      <c r="X79" s="131">
        <v>4.0029791140219873</v>
      </c>
      <c r="Y79" s="131">
        <v>3.7208502929103382</v>
      </c>
      <c r="Z79" s="122"/>
      <c r="AA79" s="131">
        <v>6.3911061901872346</v>
      </c>
      <c r="AB79" s="123"/>
    </row>
    <row r="80" spans="1:28" ht="18.75" customHeight="1">
      <c r="A80" s="143" t="s">
        <v>60</v>
      </c>
      <c r="B80" s="139">
        <v>4690.1720984700933</v>
      </c>
      <c r="C80" s="139">
        <v>4695.7170041564095</v>
      </c>
      <c r="D80" s="139">
        <v>4956.8309586053911</v>
      </c>
      <c r="E80" s="139">
        <v>5086.7603863137665</v>
      </c>
      <c r="F80" s="139">
        <v>5265.2749831885703</v>
      </c>
      <c r="G80" s="139">
        <v>5483.6045706299319</v>
      </c>
      <c r="H80" s="139">
        <v>6209.654938849857</v>
      </c>
      <c r="I80" s="139">
        <v>6913.8376914736746</v>
      </c>
      <c r="J80" s="139">
        <v>7351.7989080579409</v>
      </c>
      <c r="K80" s="139">
        <v>6677.0793882383559</v>
      </c>
      <c r="L80" s="139">
        <v>7594.8430000000008</v>
      </c>
      <c r="M80" s="139">
        <v>8268.2569999999996</v>
      </c>
      <c r="N80" s="139">
        <v>8638.134</v>
      </c>
      <c r="O80" s="139">
        <v>9241.4169999999995</v>
      </c>
      <c r="P80" s="139">
        <v>9622.6209999999992</v>
      </c>
      <c r="Q80" s="139">
        <v>9963.473</v>
      </c>
      <c r="R80" s="139">
        <v>10123.653</v>
      </c>
      <c r="S80" s="139">
        <v>10750.335542068755</v>
      </c>
      <c r="T80" s="139">
        <v>11298.984613782039</v>
      </c>
      <c r="U80" s="122"/>
      <c r="V80" s="119">
        <v>5.0059538606482601</v>
      </c>
      <c r="W80" s="119">
        <v>3.1752358228436472</v>
      </c>
      <c r="X80" s="119">
        <v>6.7309891048464188</v>
      </c>
      <c r="Y80" s="119">
        <v>5.0908917060748626</v>
      </c>
      <c r="Z80" s="122"/>
      <c r="AA80" s="119">
        <v>5.1035529967067772</v>
      </c>
      <c r="AB80" s="123"/>
    </row>
    <row r="81" spans="1:28" ht="15" customHeight="1">
      <c r="A81" s="124" t="s">
        <v>51</v>
      </c>
      <c r="B81" s="132"/>
      <c r="C81" s="132"/>
      <c r="D81" s="132"/>
      <c r="E81" s="132"/>
      <c r="F81" s="132"/>
      <c r="G81" s="132"/>
      <c r="H81" s="132"/>
      <c r="I81" s="132"/>
      <c r="J81" s="132"/>
      <c r="K81" s="132"/>
      <c r="L81" s="132"/>
      <c r="M81" s="132"/>
      <c r="N81" s="132"/>
      <c r="O81" s="132"/>
      <c r="P81" s="132"/>
      <c r="Q81" s="132"/>
      <c r="R81" s="132"/>
      <c r="S81" s="132"/>
      <c r="T81" s="132"/>
      <c r="U81" s="144"/>
      <c r="V81" s="122"/>
      <c r="W81" s="122"/>
      <c r="X81" s="122"/>
      <c r="Y81" s="122"/>
      <c r="Z81" s="122"/>
      <c r="AA81" s="122"/>
      <c r="AB81" s="123"/>
    </row>
    <row r="82" spans="1:28" ht="15" customHeight="1">
      <c r="A82" s="264" t="s">
        <v>61</v>
      </c>
      <c r="B82" s="264"/>
      <c r="C82" s="264"/>
      <c r="D82" s="264"/>
      <c r="E82" s="264"/>
      <c r="F82" s="264"/>
      <c r="G82" s="264"/>
      <c r="H82" s="264"/>
      <c r="I82" s="264"/>
      <c r="J82" s="264"/>
      <c r="K82" s="264"/>
      <c r="L82" s="264"/>
      <c r="M82" s="264"/>
      <c r="N82" s="264"/>
      <c r="O82" s="264"/>
      <c r="P82" s="264"/>
      <c r="Q82" s="264"/>
      <c r="R82" s="124"/>
      <c r="S82" s="124"/>
      <c r="T82" s="124"/>
      <c r="U82" s="144"/>
      <c r="V82" s="122"/>
      <c r="W82" s="122"/>
      <c r="X82" s="122"/>
      <c r="Y82" s="122"/>
      <c r="Z82" s="122"/>
      <c r="AA82" s="122"/>
      <c r="AB82" s="123"/>
    </row>
    <row r="83" spans="1:28" ht="15" customHeight="1">
      <c r="A83" s="124" t="s">
        <v>153</v>
      </c>
      <c r="B83" s="125"/>
      <c r="C83" s="125"/>
      <c r="D83" s="125"/>
      <c r="E83" s="125"/>
      <c r="F83" s="125"/>
      <c r="G83" s="125"/>
      <c r="H83" s="125"/>
      <c r="I83" s="125"/>
      <c r="J83" s="125"/>
      <c r="K83" s="125"/>
      <c r="L83" s="125"/>
      <c r="M83" s="125"/>
      <c r="N83" s="125"/>
      <c r="O83" s="125"/>
      <c r="P83" s="125"/>
      <c r="Q83" s="125"/>
      <c r="R83" s="125"/>
      <c r="S83" s="125"/>
      <c r="T83" s="125"/>
      <c r="U83" s="144"/>
      <c r="V83" s="122"/>
      <c r="W83" s="122"/>
      <c r="X83" s="122"/>
      <c r="Y83" s="122"/>
      <c r="Z83" s="122"/>
      <c r="AA83" s="122"/>
      <c r="AB83" s="123"/>
    </row>
    <row r="84" spans="1:28" ht="15" customHeight="1">
      <c r="A84" s="149"/>
      <c r="B84" s="125"/>
      <c r="C84" s="125"/>
      <c r="D84" s="125"/>
      <c r="E84" s="125"/>
      <c r="F84" s="125"/>
      <c r="G84" s="125"/>
      <c r="H84" s="125"/>
      <c r="I84" s="125"/>
      <c r="J84" s="125"/>
      <c r="K84" s="125"/>
      <c r="L84" s="125"/>
      <c r="M84" s="125"/>
      <c r="N84" s="125"/>
      <c r="O84" s="125"/>
      <c r="P84" s="125"/>
      <c r="Q84" s="125"/>
      <c r="R84" s="125"/>
      <c r="S84" s="125"/>
      <c r="T84" s="125"/>
      <c r="U84" s="144"/>
      <c r="V84" s="122"/>
      <c r="W84" s="122"/>
      <c r="X84" s="122"/>
      <c r="Y84" s="122"/>
      <c r="Z84" s="122"/>
      <c r="AA84" s="122"/>
      <c r="AB84" s="123"/>
    </row>
    <row r="85" spans="1:28" ht="15" customHeight="1">
      <c r="A85" s="155" t="s">
        <v>69</v>
      </c>
      <c r="B85" s="125"/>
      <c r="C85" s="125"/>
      <c r="D85" s="125"/>
      <c r="E85" s="125"/>
      <c r="F85" s="125"/>
      <c r="G85" s="125"/>
      <c r="H85" s="125"/>
      <c r="I85" s="125"/>
      <c r="J85" s="125"/>
      <c r="K85" s="125"/>
      <c r="L85" s="125"/>
      <c r="M85" s="125"/>
      <c r="N85" s="125"/>
      <c r="O85" s="125"/>
      <c r="P85" s="125"/>
      <c r="Q85" s="125"/>
      <c r="R85" s="125"/>
      <c r="S85" s="125"/>
      <c r="T85" s="125"/>
      <c r="U85" s="144"/>
      <c r="V85" s="122"/>
      <c r="W85" s="122"/>
      <c r="X85" s="122"/>
      <c r="Y85" s="122"/>
      <c r="Z85" s="122"/>
      <c r="AA85" s="122"/>
      <c r="AB85" s="122"/>
    </row>
    <row r="86" spans="1:28" ht="32.25" customHeight="1">
      <c r="A86" s="169"/>
      <c r="B86" s="265">
        <v>2000</v>
      </c>
      <c r="C86" s="265">
        <v>2001</v>
      </c>
      <c r="D86" s="265">
        <v>2002</v>
      </c>
      <c r="E86" s="265">
        <v>2003</v>
      </c>
      <c r="F86" s="265">
        <v>2004</v>
      </c>
      <c r="G86" s="265">
        <v>2005</v>
      </c>
      <c r="H86" s="265">
        <v>2006</v>
      </c>
      <c r="I86" s="265">
        <v>2007</v>
      </c>
      <c r="J86" s="265">
        <v>2008</v>
      </c>
      <c r="K86" s="265">
        <v>2009</v>
      </c>
      <c r="L86" s="265">
        <v>2010</v>
      </c>
      <c r="M86" s="265">
        <v>2011</v>
      </c>
      <c r="N86" s="268">
        <v>2012</v>
      </c>
      <c r="O86" s="268">
        <v>2013</v>
      </c>
      <c r="P86" s="265">
        <v>2014</v>
      </c>
      <c r="Q86" s="265">
        <v>2015</v>
      </c>
      <c r="R86" s="265">
        <v>2016</v>
      </c>
      <c r="S86" s="265" t="s">
        <v>62</v>
      </c>
      <c r="T86" s="265" t="s">
        <v>148</v>
      </c>
      <c r="U86" s="111"/>
      <c r="V86" s="122"/>
      <c r="W86" s="122"/>
      <c r="X86" s="122"/>
      <c r="Y86" s="122"/>
      <c r="Z86" s="122"/>
      <c r="AA86" s="122"/>
      <c r="AB86" s="122"/>
    </row>
    <row r="87" spans="1:28" s="117" customFormat="1" ht="14.25" customHeight="1">
      <c r="A87" s="170"/>
      <c r="B87" s="267"/>
      <c r="C87" s="267"/>
      <c r="D87" s="267"/>
      <c r="E87" s="267"/>
      <c r="F87" s="267"/>
      <c r="G87" s="267"/>
      <c r="H87" s="267"/>
      <c r="I87" s="267"/>
      <c r="J87" s="267"/>
      <c r="K87" s="267"/>
      <c r="L87" s="267"/>
      <c r="M87" s="267"/>
      <c r="N87" s="270"/>
      <c r="O87" s="270"/>
      <c r="P87" s="267"/>
      <c r="Q87" s="267"/>
      <c r="R87" s="267"/>
      <c r="S87" s="267"/>
      <c r="T87" s="267"/>
      <c r="U87" s="111"/>
      <c r="V87" s="122"/>
      <c r="W87" s="122"/>
      <c r="X87" s="122"/>
      <c r="Y87" s="122"/>
      <c r="Z87" s="122"/>
      <c r="AA87" s="122"/>
      <c r="AB87" s="122"/>
    </row>
    <row r="88" spans="1:28" ht="18.75" customHeight="1">
      <c r="A88" s="118" t="s">
        <v>53</v>
      </c>
      <c r="B88" s="156">
        <v>-14184.834000000003</v>
      </c>
      <c r="C88" s="156">
        <v>-13876.241000000002</v>
      </c>
      <c r="D88" s="156">
        <v>-11795.544000000009</v>
      </c>
      <c r="E88" s="156">
        <v>-10135.856</v>
      </c>
      <c r="F88" s="156">
        <v>-12577.061999999998</v>
      </c>
      <c r="G88" s="156">
        <v>-14442.610999999997</v>
      </c>
      <c r="H88" s="156">
        <v>-13697.067999999999</v>
      </c>
      <c r="I88" s="156">
        <v>-13408.531000000003</v>
      </c>
      <c r="J88" s="156">
        <v>-17373.512999999999</v>
      </c>
      <c r="K88" s="156">
        <v>-12142.513999999996</v>
      </c>
      <c r="L88" s="156">
        <v>-13599.717000000004</v>
      </c>
      <c r="M88" s="156">
        <v>-7542.0669999999809</v>
      </c>
      <c r="N88" s="156">
        <v>-855.15899999999237</v>
      </c>
      <c r="O88" s="156">
        <v>1711.2200000000012</v>
      </c>
      <c r="P88" s="156">
        <v>327.10600000001432</v>
      </c>
      <c r="Q88" s="156">
        <v>1046.9609999999957</v>
      </c>
      <c r="R88" s="156">
        <v>2075.9869999999937</v>
      </c>
      <c r="S88" s="156">
        <v>1560.0999999999913</v>
      </c>
      <c r="T88" s="156">
        <v>266.77699999998731</v>
      </c>
      <c r="U88" s="122"/>
      <c r="V88" s="122"/>
      <c r="W88" s="122"/>
      <c r="X88" s="122"/>
      <c r="Y88" s="122"/>
      <c r="Z88" s="122"/>
      <c r="AA88" s="122"/>
      <c r="AB88" s="122"/>
    </row>
    <row r="89" spans="1:28" ht="18.75" customHeight="1">
      <c r="A89" s="151" t="s">
        <v>54</v>
      </c>
      <c r="B89" s="135">
        <v>-3469.4827879363811</v>
      </c>
      <c r="C89" s="135">
        <v>-3838.5756558323396</v>
      </c>
      <c r="D89" s="135">
        <v>-3567.8523956209588</v>
      </c>
      <c r="E89" s="135">
        <v>-3447.8967109537939</v>
      </c>
      <c r="F89" s="135">
        <v>-3598.8070538222455</v>
      </c>
      <c r="G89" s="135">
        <v>-3374.0789226396769</v>
      </c>
      <c r="H89" s="135">
        <v>-3545.2468352512824</v>
      </c>
      <c r="I89" s="135">
        <v>-3877.9845942883981</v>
      </c>
      <c r="J89" s="135">
        <v>-4127.3517319401735</v>
      </c>
      <c r="K89" s="135">
        <v>-3596.0062622027503</v>
      </c>
      <c r="L89" s="135">
        <v>-3794.6840000000002</v>
      </c>
      <c r="M89" s="135">
        <v>-4047.2110000000002</v>
      </c>
      <c r="N89" s="135">
        <v>-3472.1419999999998</v>
      </c>
      <c r="O89" s="135">
        <v>-3348.719000000001</v>
      </c>
      <c r="P89" s="135">
        <v>-2775.5970000000016</v>
      </c>
      <c r="Q89" s="135">
        <v>-3005.8900000000012</v>
      </c>
      <c r="R89" s="135">
        <v>-3170.9269999999997</v>
      </c>
      <c r="S89" s="135">
        <v>-3540.1154923936019</v>
      </c>
      <c r="T89" s="135">
        <v>-3642.057353445839</v>
      </c>
      <c r="U89" s="122"/>
      <c r="V89" s="122"/>
      <c r="W89" s="122"/>
      <c r="X89" s="122"/>
      <c r="Y89" s="122"/>
      <c r="Z89" s="122"/>
      <c r="AA89" s="122"/>
      <c r="AB89" s="122"/>
    </row>
    <row r="90" spans="1:28" ht="18.75" customHeight="1">
      <c r="A90" s="152" t="s">
        <v>55</v>
      </c>
      <c r="B90" s="125">
        <v>-1585.8907879363803</v>
      </c>
      <c r="C90" s="125">
        <v>-1733.8986558323397</v>
      </c>
      <c r="D90" s="125">
        <v>-1638.1143956209587</v>
      </c>
      <c r="E90" s="125">
        <v>-1527.4547109537932</v>
      </c>
      <c r="F90" s="125">
        <v>-1578.8970538222457</v>
      </c>
      <c r="G90" s="125">
        <v>-1527.5559226396774</v>
      </c>
      <c r="H90" s="125">
        <v>-1538.1258352512821</v>
      </c>
      <c r="I90" s="125">
        <v>-1939.7985942883979</v>
      </c>
      <c r="J90" s="125">
        <v>-2142.0347319401731</v>
      </c>
      <c r="K90" s="125">
        <v>-1607.3402622027497</v>
      </c>
      <c r="L90" s="125">
        <v>-1837.1999999999998</v>
      </c>
      <c r="M90" s="125">
        <v>-2072.1000000000004</v>
      </c>
      <c r="N90" s="125">
        <v>-1933.0410000000002</v>
      </c>
      <c r="O90" s="125">
        <v>-1995.6550000000002</v>
      </c>
      <c r="P90" s="125">
        <v>-1693.8630000000003</v>
      </c>
      <c r="Q90" s="125">
        <v>-1757.9230000000002</v>
      </c>
      <c r="R90" s="125">
        <v>-1802.4119999999998</v>
      </c>
      <c r="S90" s="125">
        <v>-1812.1101508798104</v>
      </c>
      <c r="T90" s="125">
        <v>-1884.0541110299002</v>
      </c>
      <c r="U90" s="122"/>
      <c r="V90" s="122"/>
      <c r="W90" s="122"/>
      <c r="X90" s="122"/>
      <c r="Y90" s="122"/>
      <c r="Z90" s="122"/>
      <c r="AA90" s="122"/>
      <c r="AB90" s="122"/>
    </row>
    <row r="91" spans="1:28" ht="18.75" customHeight="1">
      <c r="A91" s="152" t="s">
        <v>56</v>
      </c>
      <c r="B91" s="130">
        <v>-1883.5920000000003</v>
      </c>
      <c r="C91" s="130">
        <v>-2104.6769999999997</v>
      </c>
      <c r="D91" s="130">
        <v>-1929.7379999999998</v>
      </c>
      <c r="E91" s="130">
        <v>-1920.4420000000002</v>
      </c>
      <c r="F91" s="130">
        <v>-2019.9099999999999</v>
      </c>
      <c r="G91" s="130">
        <v>-1846.5229999999997</v>
      </c>
      <c r="H91" s="130">
        <v>-2007.1210000000001</v>
      </c>
      <c r="I91" s="130">
        <v>-1938.1860000000006</v>
      </c>
      <c r="J91" s="130">
        <v>-1985.3169999999996</v>
      </c>
      <c r="K91" s="130">
        <v>-1988.6660000000002</v>
      </c>
      <c r="L91" s="130">
        <v>-1957.4839999999999</v>
      </c>
      <c r="M91" s="130">
        <v>-1975.1110000000003</v>
      </c>
      <c r="N91" s="130">
        <v>-1539.1009999999997</v>
      </c>
      <c r="O91" s="130">
        <v>-1353.0640000000003</v>
      </c>
      <c r="P91" s="130">
        <v>-1081.7340000000013</v>
      </c>
      <c r="Q91" s="130">
        <v>-1247.9669999999996</v>
      </c>
      <c r="R91" s="130">
        <v>-1368.5149999999994</v>
      </c>
      <c r="S91" s="130">
        <v>-1728.0053415137927</v>
      </c>
      <c r="T91" s="130">
        <v>-1758.0032424159399</v>
      </c>
      <c r="U91" s="122"/>
      <c r="V91" s="122"/>
      <c r="W91" s="122"/>
      <c r="X91" s="122"/>
      <c r="Y91" s="122"/>
      <c r="Z91" s="122"/>
      <c r="AA91" s="122"/>
      <c r="AB91" s="122"/>
    </row>
    <row r="92" spans="1:28" ht="18.75" customHeight="1">
      <c r="A92" s="153" t="s">
        <v>57</v>
      </c>
      <c r="B92" s="125">
        <v>1001.2936699705899</v>
      </c>
      <c r="C92" s="125">
        <v>866.10387665389089</v>
      </c>
      <c r="D92" s="125">
        <v>927.91330182552906</v>
      </c>
      <c r="E92" s="125">
        <v>1065.1071405001583</v>
      </c>
      <c r="F92" s="125">
        <v>1027.1112366104751</v>
      </c>
      <c r="G92" s="125">
        <v>1032.0446873614574</v>
      </c>
      <c r="H92" s="125">
        <v>1248.3931190831772</v>
      </c>
      <c r="I92" s="125">
        <v>1226.517422987647</v>
      </c>
      <c r="J92" s="125">
        <v>1185.2897100448893</v>
      </c>
      <c r="K92" s="125">
        <v>1022.7080890994941</v>
      </c>
      <c r="L92" s="125">
        <v>1373.8050000000005</v>
      </c>
      <c r="M92" s="125">
        <v>1558.2580000000003</v>
      </c>
      <c r="N92" s="125">
        <v>1821.8159999999998</v>
      </c>
      <c r="O92" s="125">
        <v>1903.8339999999998</v>
      </c>
      <c r="P92" s="125">
        <v>1811.8229999999999</v>
      </c>
      <c r="Q92" s="125">
        <v>1938.6189999999997</v>
      </c>
      <c r="R92" s="125">
        <v>1856.5879999999997</v>
      </c>
      <c r="S92" s="125">
        <v>1831.4559991528422</v>
      </c>
      <c r="T92" s="125">
        <v>1923.1315104249343</v>
      </c>
      <c r="U92" s="122"/>
      <c r="V92" s="122"/>
      <c r="W92" s="122"/>
      <c r="X92" s="122"/>
      <c r="Y92" s="122"/>
      <c r="Z92" s="122"/>
      <c r="AA92" s="122"/>
      <c r="AB92" s="122"/>
    </row>
    <row r="93" spans="1:28" ht="18.75" customHeight="1">
      <c r="A93" s="152" t="s">
        <v>58</v>
      </c>
      <c r="B93" s="125">
        <v>-203.87633002941033</v>
      </c>
      <c r="C93" s="125">
        <v>-150.87712334610947</v>
      </c>
      <c r="D93" s="125">
        <v>-143.61769817447095</v>
      </c>
      <c r="E93" s="125">
        <v>-102.59485949984193</v>
      </c>
      <c r="F93" s="125">
        <v>-60.675763389525031</v>
      </c>
      <c r="G93" s="125">
        <v>-43.494312638542866</v>
      </c>
      <c r="H93" s="125">
        <v>-22.898880916822719</v>
      </c>
      <c r="I93" s="125">
        <v>-50.571577012353202</v>
      </c>
      <c r="J93" s="125">
        <v>-17.219289955110753</v>
      </c>
      <c r="K93" s="125">
        <v>-50.008910900506137</v>
      </c>
      <c r="L93" s="125">
        <v>-85.299999999999983</v>
      </c>
      <c r="M93" s="125">
        <v>-94.4</v>
      </c>
      <c r="N93" s="125">
        <v>-101.50399999999999</v>
      </c>
      <c r="O93" s="125">
        <v>-141.43299999999999</v>
      </c>
      <c r="P93" s="125">
        <v>-170.02100000000002</v>
      </c>
      <c r="Q93" s="125">
        <v>-205.565</v>
      </c>
      <c r="R93" s="125">
        <v>-215.208</v>
      </c>
      <c r="S93" s="125">
        <v>-216.88761285413509</v>
      </c>
      <c r="T93" s="125">
        <v>-223.19217585906563</v>
      </c>
      <c r="U93" s="122"/>
      <c r="V93" s="122"/>
      <c r="W93" s="122"/>
      <c r="X93" s="122"/>
      <c r="Y93" s="122"/>
      <c r="Z93" s="122"/>
      <c r="AA93" s="122"/>
      <c r="AB93" s="122"/>
    </row>
    <row r="94" spans="1:28" ht="18.75" customHeight="1">
      <c r="A94" s="154" t="s">
        <v>59</v>
      </c>
      <c r="B94" s="130">
        <v>1205.17</v>
      </c>
      <c r="C94" s="130">
        <v>1016.9810000000004</v>
      </c>
      <c r="D94" s="130">
        <v>1071.5309999999999</v>
      </c>
      <c r="E94" s="130">
        <v>1167.702</v>
      </c>
      <c r="F94" s="130">
        <v>1087.787</v>
      </c>
      <c r="G94" s="130">
        <v>1075.5390000000002</v>
      </c>
      <c r="H94" s="130">
        <v>1271.2919999999999</v>
      </c>
      <c r="I94" s="130">
        <v>1277.0889999999999</v>
      </c>
      <c r="J94" s="130">
        <v>1202.5089999999998</v>
      </c>
      <c r="K94" s="130">
        <v>1072.7170000000001</v>
      </c>
      <c r="L94" s="130">
        <v>1459.1050000000005</v>
      </c>
      <c r="M94" s="130">
        <v>1652.6580000000001</v>
      </c>
      <c r="N94" s="130">
        <v>1923.3199999999997</v>
      </c>
      <c r="O94" s="130">
        <v>2045.2669999999998</v>
      </c>
      <c r="P94" s="130">
        <v>1981.8439999999998</v>
      </c>
      <c r="Q94" s="130">
        <v>2144.1839999999993</v>
      </c>
      <c r="R94" s="130">
        <v>2071.7959999999998</v>
      </c>
      <c r="S94" s="130">
        <v>2048.3436120069773</v>
      </c>
      <c r="T94" s="130">
        <v>2146.3236862839999</v>
      </c>
      <c r="U94" s="122"/>
      <c r="V94" s="122"/>
      <c r="W94" s="122"/>
      <c r="X94" s="122"/>
      <c r="Y94" s="122"/>
      <c r="Z94" s="122"/>
      <c r="AA94" s="122"/>
      <c r="AB94" s="122"/>
    </row>
    <row r="95" spans="1:28" ht="18.75" customHeight="1">
      <c r="A95" s="143" t="s">
        <v>60</v>
      </c>
      <c r="B95" s="139">
        <v>-2468.1891179657905</v>
      </c>
      <c r="C95" s="139">
        <v>-2972.4717791784497</v>
      </c>
      <c r="D95" s="139">
        <v>-2639.9390937954304</v>
      </c>
      <c r="E95" s="139">
        <v>-2382.7895704536359</v>
      </c>
      <c r="F95" s="139">
        <v>-2571.6958172117711</v>
      </c>
      <c r="G95" s="139">
        <v>-2342.0342352782191</v>
      </c>
      <c r="H95" s="139">
        <v>-2296.8537161681052</v>
      </c>
      <c r="I95" s="139">
        <v>-2651.4671713007519</v>
      </c>
      <c r="J95" s="139">
        <v>-2942.0620218952845</v>
      </c>
      <c r="K95" s="139">
        <v>-2573.2981731032569</v>
      </c>
      <c r="L95" s="139">
        <v>-2420.878999999999</v>
      </c>
      <c r="M95" s="139">
        <v>-2488.9529999999995</v>
      </c>
      <c r="N95" s="139">
        <v>-1650.3259999999991</v>
      </c>
      <c r="O95" s="139">
        <v>-1444.885000000002</v>
      </c>
      <c r="P95" s="139">
        <v>-963.77400000000125</v>
      </c>
      <c r="Q95" s="139">
        <v>-1067.2710000000006</v>
      </c>
      <c r="R95" s="139">
        <v>-1314.3389999999999</v>
      </c>
      <c r="S95" s="139">
        <v>-1708.6594932407588</v>
      </c>
      <c r="T95" s="139">
        <v>-1718.9258430209047</v>
      </c>
      <c r="U95" s="122"/>
      <c r="V95" s="122"/>
      <c r="W95" s="122"/>
      <c r="X95" s="122"/>
      <c r="Y95" s="122"/>
      <c r="Z95" s="122"/>
      <c r="AA95" s="122"/>
      <c r="AB95" s="122"/>
    </row>
    <row r="96" spans="1:28" ht="15" customHeight="1">
      <c r="A96" s="124" t="s">
        <v>51</v>
      </c>
      <c r="B96" s="132"/>
      <c r="C96" s="132"/>
      <c r="D96" s="132"/>
      <c r="E96" s="132"/>
      <c r="F96" s="132"/>
      <c r="G96" s="132"/>
      <c r="H96" s="132"/>
      <c r="I96" s="132"/>
      <c r="J96" s="132"/>
      <c r="K96" s="132"/>
      <c r="L96" s="132"/>
      <c r="M96" s="132"/>
      <c r="N96" s="132"/>
      <c r="O96" s="132"/>
      <c r="P96" s="132"/>
      <c r="Q96" s="132"/>
      <c r="R96" s="132"/>
      <c r="S96" s="132"/>
      <c r="T96" s="132"/>
      <c r="U96" s="144"/>
      <c r="V96" s="122"/>
      <c r="W96" s="122"/>
      <c r="X96" s="122"/>
      <c r="Y96" s="122"/>
      <c r="Z96" s="122"/>
      <c r="AA96" s="122"/>
      <c r="AB96" s="122"/>
    </row>
    <row r="97" spans="1:28" ht="15" customHeight="1">
      <c r="A97" s="264" t="s">
        <v>61</v>
      </c>
      <c r="B97" s="264"/>
      <c r="C97" s="264"/>
      <c r="D97" s="264"/>
      <c r="E97" s="264"/>
      <c r="F97" s="264"/>
      <c r="G97" s="264"/>
      <c r="H97" s="264"/>
      <c r="I97" s="264"/>
      <c r="J97" s="264"/>
      <c r="K97" s="264"/>
      <c r="L97" s="264"/>
      <c r="M97" s="264"/>
      <c r="N97" s="264"/>
      <c r="O97" s="264"/>
      <c r="P97" s="264"/>
      <c r="Q97" s="264"/>
      <c r="R97" s="124"/>
      <c r="S97" s="124"/>
      <c r="T97" s="124"/>
      <c r="U97" s="144"/>
      <c r="V97" s="122"/>
      <c r="W97" s="122"/>
      <c r="X97" s="122"/>
      <c r="Y97" s="122"/>
      <c r="Z97" s="122"/>
      <c r="AA97" s="122"/>
      <c r="AB97" s="122"/>
    </row>
    <row r="98" spans="1:28" ht="15" customHeight="1">
      <c r="A98" s="124" t="s">
        <v>153</v>
      </c>
      <c r="B98" s="124"/>
      <c r="C98" s="124"/>
      <c r="D98" s="124"/>
      <c r="E98" s="124"/>
      <c r="F98" s="124"/>
      <c r="G98" s="124"/>
      <c r="H98" s="124"/>
      <c r="I98" s="124"/>
      <c r="J98" s="124"/>
      <c r="K98" s="124"/>
      <c r="L98" s="124"/>
      <c r="M98" s="124"/>
      <c r="N98" s="124"/>
      <c r="O98" s="124"/>
      <c r="P98" s="124"/>
      <c r="Q98" s="124"/>
      <c r="R98" s="124"/>
      <c r="S98" s="124"/>
      <c r="T98" s="124"/>
      <c r="U98" s="144"/>
      <c r="V98" s="122"/>
      <c r="W98" s="122"/>
      <c r="X98" s="122"/>
      <c r="Y98" s="122"/>
      <c r="Z98" s="122"/>
      <c r="AA98" s="122"/>
      <c r="AB98" s="123"/>
    </row>
    <row r="99" spans="1:28" ht="15" customHeight="1">
      <c r="A99" s="124"/>
      <c r="B99" s="124"/>
      <c r="C99" s="124"/>
      <c r="D99" s="124"/>
      <c r="E99" s="124"/>
      <c r="F99" s="124"/>
      <c r="G99" s="124"/>
      <c r="H99" s="124"/>
      <c r="I99" s="124"/>
      <c r="J99" s="124"/>
      <c r="K99" s="124"/>
      <c r="L99" s="124"/>
      <c r="M99" s="124"/>
      <c r="N99" s="124"/>
      <c r="O99" s="124"/>
      <c r="P99" s="124"/>
      <c r="Q99" s="124"/>
      <c r="R99" s="124"/>
      <c r="S99" s="124"/>
      <c r="T99" s="124"/>
      <c r="U99" s="144"/>
      <c r="V99" s="122"/>
      <c r="W99" s="122"/>
      <c r="X99" s="122"/>
      <c r="Y99" s="122"/>
      <c r="Z99" s="122"/>
      <c r="AA99" s="122"/>
      <c r="AB99" s="123"/>
    </row>
    <row r="100" spans="1:28" ht="15" customHeight="1">
      <c r="A100" s="149"/>
      <c r="B100" s="125"/>
      <c r="C100" s="125"/>
      <c r="D100" s="125"/>
      <c r="E100" s="125"/>
      <c r="F100" s="125"/>
      <c r="G100" s="125"/>
      <c r="H100" s="125"/>
      <c r="I100" s="125"/>
      <c r="J100" s="125"/>
      <c r="K100" s="125"/>
      <c r="L100" s="125"/>
      <c r="M100" s="125"/>
      <c r="N100" s="125"/>
      <c r="O100" s="125"/>
      <c r="P100" s="125"/>
      <c r="Q100" s="125"/>
      <c r="R100" s="125"/>
      <c r="S100" s="125"/>
      <c r="T100" s="125"/>
      <c r="U100" s="144"/>
      <c r="V100" s="122"/>
      <c r="W100" s="122"/>
      <c r="X100" s="122"/>
      <c r="Y100" s="122"/>
      <c r="Z100" s="122"/>
      <c r="AA100" s="122"/>
      <c r="AB100" s="123"/>
    </row>
    <row r="101" spans="1:28" ht="15" customHeight="1">
      <c r="A101" s="155" t="s">
        <v>160</v>
      </c>
      <c r="B101" s="125"/>
      <c r="C101" s="125"/>
      <c r="D101" s="125"/>
      <c r="E101" s="125"/>
      <c r="F101" s="125"/>
      <c r="G101" s="125"/>
      <c r="H101" s="125"/>
      <c r="I101" s="125"/>
      <c r="J101" s="125"/>
      <c r="K101" s="125"/>
      <c r="L101" s="125"/>
      <c r="M101" s="125"/>
      <c r="N101" s="125"/>
      <c r="O101" s="125"/>
      <c r="P101" s="125"/>
      <c r="Q101" s="125"/>
      <c r="R101" s="125"/>
      <c r="S101" s="125"/>
      <c r="T101" s="125"/>
      <c r="U101" s="144"/>
      <c r="V101" s="122"/>
      <c r="W101" s="122"/>
      <c r="X101" s="122"/>
      <c r="Y101" s="122"/>
      <c r="Z101" s="122"/>
      <c r="AA101" s="122"/>
      <c r="AB101" s="123"/>
    </row>
    <row r="102" spans="1:28" ht="32.25" customHeight="1">
      <c r="A102" s="169"/>
      <c r="B102" s="265">
        <v>2000</v>
      </c>
      <c r="C102" s="265">
        <v>2001</v>
      </c>
      <c r="D102" s="265">
        <v>2002</v>
      </c>
      <c r="E102" s="265">
        <v>2003</v>
      </c>
      <c r="F102" s="265">
        <v>2004</v>
      </c>
      <c r="G102" s="265">
        <v>2005</v>
      </c>
      <c r="H102" s="265">
        <v>2006</v>
      </c>
      <c r="I102" s="265">
        <v>2007</v>
      </c>
      <c r="J102" s="265">
        <v>2008</v>
      </c>
      <c r="K102" s="265">
        <v>2009</v>
      </c>
      <c r="L102" s="265">
        <v>2010</v>
      </c>
      <c r="M102" s="265">
        <v>2011</v>
      </c>
      <c r="N102" s="268">
        <v>2012</v>
      </c>
      <c r="O102" s="268">
        <v>2013</v>
      </c>
      <c r="P102" s="265">
        <v>2014</v>
      </c>
      <c r="Q102" s="265">
        <v>2015</v>
      </c>
      <c r="R102" s="265">
        <v>2016</v>
      </c>
      <c r="S102" s="265" t="s">
        <v>62</v>
      </c>
      <c r="T102" s="265" t="s">
        <v>148</v>
      </c>
      <c r="U102" s="111"/>
      <c r="V102" s="273"/>
      <c r="W102" s="273"/>
      <c r="X102" s="273"/>
      <c r="Y102" s="273"/>
      <c r="Z102" s="112"/>
      <c r="AA102" s="112"/>
    </row>
    <row r="103" spans="1:28" s="117" customFormat="1" ht="14.25" customHeight="1">
      <c r="A103" s="170"/>
      <c r="B103" s="267"/>
      <c r="C103" s="267"/>
      <c r="D103" s="267"/>
      <c r="E103" s="267"/>
      <c r="F103" s="267"/>
      <c r="G103" s="267"/>
      <c r="H103" s="267"/>
      <c r="I103" s="267"/>
      <c r="J103" s="267"/>
      <c r="K103" s="267"/>
      <c r="L103" s="267"/>
      <c r="M103" s="267"/>
      <c r="N103" s="270"/>
      <c r="O103" s="270"/>
      <c r="P103" s="267"/>
      <c r="Q103" s="267"/>
      <c r="R103" s="267"/>
      <c r="S103" s="267"/>
      <c r="T103" s="267"/>
      <c r="U103" s="111"/>
      <c r="V103" s="116"/>
      <c r="W103" s="116"/>
      <c r="X103" s="116"/>
      <c r="Y103" s="116"/>
      <c r="Z103" s="116"/>
      <c r="AA103" s="116"/>
      <c r="AB103" s="111"/>
    </row>
    <row r="104" spans="1:28" ht="18.75" customHeight="1">
      <c r="A104" s="118" t="s">
        <v>53</v>
      </c>
      <c r="B104" s="150">
        <v>100</v>
      </c>
      <c r="C104" s="150">
        <v>100</v>
      </c>
      <c r="D104" s="150">
        <v>100</v>
      </c>
      <c r="E104" s="150">
        <v>100</v>
      </c>
      <c r="F104" s="150">
        <v>100</v>
      </c>
      <c r="G104" s="150">
        <v>100</v>
      </c>
      <c r="H104" s="150">
        <v>100</v>
      </c>
      <c r="I104" s="150">
        <v>100</v>
      </c>
      <c r="J104" s="150">
        <v>100</v>
      </c>
      <c r="K104" s="150">
        <v>100</v>
      </c>
      <c r="L104" s="150">
        <v>100</v>
      </c>
      <c r="M104" s="150">
        <v>100</v>
      </c>
      <c r="N104" s="150">
        <v>100</v>
      </c>
      <c r="O104" s="150">
        <v>100</v>
      </c>
      <c r="P104" s="150">
        <v>100</v>
      </c>
      <c r="Q104" s="150">
        <v>100</v>
      </c>
      <c r="R104" s="150">
        <v>100</v>
      </c>
      <c r="S104" s="150">
        <v>100</v>
      </c>
      <c r="T104" s="150">
        <v>100</v>
      </c>
      <c r="U104" s="122"/>
      <c r="V104" s="158"/>
      <c r="W104" s="158"/>
      <c r="X104" s="158"/>
      <c r="Y104" s="158"/>
      <c r="Z104" s="122"/>
      <c r="AA104" s="158"/>
      <c r="AB104" s="123"/>
    </row>
    <row r="105" spans="1:28" ht="18.75" customHeight="1">
      <c r="A105" s="151" t="s">
        <v>54</v>
      </c>
      <c r="B105" s="134">
        <v>10.789535150030039</v>
      </c>
      <c r="C105" s="134">
        <v>11.575968689184881</v>
      </c>
      <c r="D105" s="134">
        <v>11.683282796790099</v>
      </c>
      <c r="E105" s="134">
        <v>11.7828776920325</v>
      </c>
      <c r="F105" s="134">
        <v>11.313157086130403</v>
      </c>
      <c r="G105" s="134">
        <v>10.748540058029246</v>
      </c>
      <c r="H105" s="134">
        <v>10.564333273531759</v>
      </c>
      <c r="I105" s="134">
        <v>11.14207347436786</v>
      </c>
      <c r="J105" s="134">
        <v>11.374273234201004</v>
      </c>
      <c r="K105" s="134">
        <v>12.648151611381895</v>
      </c>
      <c r="L105" s="134">
        <v>12.002695803629255</v>
      </c>
      <c r="M105" s="134">
        <v>12.956663957300647</v>
      </c>
      <c r="N105" s="134">
        <v>13.250489900448104</v>
      </c>
      <c r="O105" s="134">
        <v>13.476841820789861</v>
      </c>
      <c r="P105" s="134">
        <v>12.480921872393017</v>
      </c>
      <c r="Q105" s="134">
        <v>12.571704714396775</v>
      </c>
      <c r="R105" s="134">
        <v>12.855724115449291</v>
      </c>
      <c r="S105" s="134">
        <v>12.510918741094995</v>
      </c>
      <c r="T105" s="134">
        <v>12.086268704990314</v>
      </c>
      <c r="U105" s="122"/>
      <c r="V105" s="122"/>
      <c r="W105" s="122"/>
      <c r="X105" s="122"/>
      <c r="Y105" s="122"/>
      <c r="Z105" s="122"/>
      <c r="AA105" s="122"/>
      <c r="AB105" s="123"/>
    </row>
    <row r="106" spans="1:28" ht="18.75" customHeight="1">
      <c r="A106" s="152" t="s">
        <v>55</v>
      </c>
      <c r="B106" s="122">
        <v>3.557510109686262</v>
      </c>
      <c r="C106" s="122">
        <v>3.9393505706917034</v>
      </c>
      <c r="D106" s="122">
        <v>3.8961174286625626</v>
      </c>
      <c r="E106" s="122">
        <v>3.7765660920312563</v>
      </c>
      <c r="F106" s="122">
        <v>3.6121605903907681</v>
      </c>
      <c r="G106" s="122">
        <v>3.3834822239199243</v>
      </c>
      <c r="H106" s="122">
        <v>3.1073838184399247</v>
      </c>
      <c r="I106" s="122">
        <v>3.5555392098545497</v>
      </c>
      <c r="J106" s="122">
        <v>3.7130282198208873</v>
      </c>
      <c r="K106" s="122">
        <v>3.7061950333627531</v>
      </c>
      <c r="L106" s="122">
        <v>3.7218671969425423</v>
      </c>
      <c r="M106" s="122">
        <v>4.0497742404278236</v>
      </c>
      <c r="N106" s="122">
        <v>4.1738657381748396</v>
      </c>
      <c r="O106" s="122">
        <v>4.1787156964558445</v>
      </c>
      <c r="P106" s="122">
        <v>3.7189402172362134</v>
      </c>
      <c r="Q106" s="122">
        <v>3.8136234962973492</v>
      </c>
      <c r="R106" s="122">
        <v>3.9018360326093333</v>
      </c>
      <c r="S106" s="122">
        <v>3.7150117900607196</v>
      </c>
      <c r="T106" s="122">
        <v>3.6193122156775948</v>
      </c>
      <c r="U106" s="122"/>
      <c r="V106" s="122"/>
      <c r="W106" s="122"/>
      <c r="X106" s="122"/>
      <c r="Y106" s="122"/>
      <c r="Z106" s="122"/>
      <c r="AA106" s="122"/>
      <c r="AB106" s="123"/>
    </row>
    <row r="107" spans="1:28" ht="18.75" customHeight="1">
      <c r="A107" s="152" t="s">
        <v>56</v>
      </c>
      <c r="B107" s="131">
        <v>7.2320250403437774</v>
      </c>
      <c r="C107" s="131">
        <v>7.6366181184931783</v>
      </c>
      <c r="D107" s="131">
        <v>7.7871653681275372</v>
      </c>
      <c r="E107" s="131">
        <v>8.0063116000012435</v>
      </c>
      <c r="F107" s="131">
        <v>7.700996495739636</v>
      </c>
      <c r="G107" s="131">
        <v>7.3650578341093205</v>
      </c>
      <c r="H107" s="131">
        <v>7.4569494550918343</v>
      </c>
      <c r="I107" s="131">
        <v>7.5865342645133129</v>
      </c>
      <c r="J107" s="131">
        <v>7.6612450143801167</v>
      </c>
      <c r="K107" s="131">
        <v>8.9419565780191395</v>
      </c>
      <c r="L107" s="131">
        <v>8.2808286066867129</v>
      </c>
      <c r="M107" s="131">
        <v>8.906889716872822</v>
      </c>
      <c r="N107" s="131">
        <v>9.076624162273264</v>
      </c>
      <c r="O107" s="131">
        <v>9.2981261243340185</v>
      </c>
      <c r="P107" s="131">
        <v>8.7619816551568022</v>
      </c>
      <c r="Q107" s="131">
        <v>8.7580812180994254</v>
      </c>
      <c r="R107" s="131">
        <v>8.9538880828399581</v>
      </c>
      <c r="S107" s="131">
        <v>8.7959069510342776</v>
      </c>
      <c r="T107" s="131">
        <v>8.4669564893127198</v>
      </c>
      <c r="U107" s="122"/>
      <c r="V107" s="122"/>
      <c r="W107" s="122"/>
      <c r="X107" s="122"/>
      <c r="Y107" s="122"/>
      <c r="Z107" s="122"/>
      <c r="AA107" s="122"/>
      <c r="AB107" s="123"/>
    </row>
    <row r="108" spans="1:28" ht="18.75" customHeight="1">
      <c r="A108" s="153" t="s">
        <v>57</v>
      </c>
      <c r="B108" s="122">
        <v>3.4133973643575586</v>
      </c>
      <c r="C108" s="122">
        <v>3.4227645932232398</v>
      </c>
      <c r="D108" s="122">
        <v>3.4411787498112885</v>
      </c>
      <c r="E108" s="122">
        <v>3.3881283437054397</v>
      </c>
      <c r="F108" s="122">
        <v>3.1715875587180102</v>
      </c>
      <c r="G108" s="122">
        <v>3.0151346298535087</v>
      </c>
      <c r="H108" s="122">
        <v>2.8457219055897003</v>
      </c>
      <c r="I108" s="122">
        <v>2.9632164125787468</v>
      </c>
      <c r="J108" s="122">
        <v>2.7176232298833463</v>
      </c>
      <c r="K108" s="122">
        <v>2.8582721466639573</v>
      </c>
      <c r="L108" s="122">
        <v>2.8683247275454979</v>
      </c>
      <c r="M108" s="122">
        <v>2.873951965106631</v>
      </c>
      <c r="N108" s="122">
        <v>2.7355586073952618</v>
      </c>
      <c r="O108" s="122">
        <v>2.8200330360007864</v>
      </c>
      <c r="P108" s="122">
        <v>2.8542915599994569</v>
      </c>
      <c r="Q108" s="122">
        <v>2.8342349459903908</v>
      </c>
      <c r="R108" s="122">
        <v>2.9114310935134946</v>
      </c>
      <c r="S108" s="122">
        <v>2.7689992961478085</v>
      </c>
      <c r="T108" s="122">
        <v>2.7746076909181925</v>
      </c>
      <c r="U108" s="122"/>
      <c r="V108" s="122"/>
      <c r="W108" s="122"/>
      <c r="X108" s="122"/>
      <c r="Y108" s="122"/>
      <c r="Z108" s="122"/>
      <c r="AA108" s="122"/>
      <c r="AB108" s="123"/>
    </row>
    <row r="109" spans="1:28" ht="18.75" customHeight="1">
      <c r="A109" s="152" t="s">
        <v>58</v>
      </c>
      <c r="B109" s="122">
        <v>0.53804190718093026</v>
      </c>
      <c r="C109" s="122">
        <v>0.46802428868368795</v>
      </c>
      <c r="D109" s="122">
        <v>0.44709375397616613</v>
      </c>
      <c r="E109" s="122">
        <v>0.42189204029847865</v>
      </c>
      <c r="F109" s="122">
        <v>0.32642342064706881</v>
      </c>
      <c r="G109" s="122">
        <v>0.27757061618283685</v>
      </c>
      <c r="H109" s="122">
        <v>0.22969418737357156</v>
      </c>
      <c r="I109" s="122">
        <v>0.28927637695167541</v>
      </c>
      <c r="J109" s="122">
        <v>0.25716184176323587</v>
      </c>
      <c r="K109" s="122">
        <v>0.20948410945032733</v>
      </c>
      <c r="L109" s="122">
        <v>0.27943328139170481</v>
      </c>
      <c r="M109" s="122">
        <v>0.31757741236393916</v>
      </c>
      <c r="N109" s="122">
        <v>0.32276763058167129</v>
      </c>
      <c r="O109" s="122">
        <v>0.40222222334057373</v>
      </c>
      <c r="P109" s="122">
        <v>0.38615019703116371</v>
      </c>
      <c r="Q109" s="122">
        <v>0.35347193777392227</v>
      </c>
      <c r="R109" s="122">
        <v>0.36862333367464739</v>
      </c>
      <c r="S109" s="122">
        <v>0.33593412617279039</v>
      </c>
      <c r="T109" s="122">
        <v>0.3275289218191581</v>
      </c>
      <c r="U109" s="122"/>
      <c r="V109" s="122"/>
      <c r="W109" s="122"/>
      <c r="X109" s="122"/>
      <c r="Y109" s="122"/>
      <c r="Z109" s="122"/>
      <c r="AA109" s="122"/>
      <c r="AB109" s="123"/>
    </row>
    <row r="110" spans="1:28" ht="18.75" customHeight="1">
      <c r="A110" s="154" t="s">
        <v>59</v>
      </c>
      <c r="B110" s="131">
        <v>2.8753554571766284</v>
      </c>
      <c r="C110" s="131">
        <v>2.9547403045395515</v>
      </c>
      <c r="D110" s="131">
        <v>2.9940849958351228</v>
      </c>
      <c r="E110" s="131">
        <v>2.9662363034069612</v>
      </c>
      <c r="F110" s="131">
        <v>2.8451641380709414</v>
      </c>
      <c r="G110" s="131">
        <v>2.737564013670672</v>
      </c>
      <c r="H110" s="131">
        <v>2.6160277182161287</v>
      </c>
      <c r="I110" s="131">
        <v>2.6739400356270719</v>
      </c>
      <c r="J110" s="131">
        <v>2.4604613881201107</v>
      </c>
      <c r="K110" s="131">
        <v>2.6487880372136301</v>
      </c>
      <c r="L110" s="131">
        <v>2.5888914461537933</v>
      </c>
      <c r="M110" s="131">
        <v>2.556374552742692</v>
      </c>
      <c r="N110" s="131">
        <v>2.4127909768135907</v>
      </c>
      <c r="O110" s="131">
        <v>2.4178108126602127</v>
      </c>
      <c r="P110" s="131">
        <v>2.4681413629682933</v>
      </c>
      <c r="Q110" s="131">
        <v>2.4807630082164684</v>
      </c>
      <c r="R110" s="131">
        <v>2.5428077598388472</v>
      </c>
      <c r="S110" s="131">
        <v>2.4330651699750181</v>
      </c>
      <c r="T110" s="131">
        <v>2.447078769099035</v>
      </c>
      <c r="U110" s="122"/>
      <c r="V110" s="122"/>
      <c r="W110" s="122"/>
      <c r="X110" s="122"/>
      <c r="Y110" s="122"/>
      <c r="Z110" s="122"/>
      <c r="AA110" s="122"/>
      <c r="AB110" s="123"/>
    </row>
    <row r="111" spans="1:28" ht="18.75" customHeight="1">
      <c r="A111" s="143" t="s">
        <v>60</v>
      </c>
      <c r="B111" s="119">
        <v>14.202932514387598</v>
      </c>
      <c r="C111" s="119">
        <v>14.998733282408121</v>
      </c>
      <c r="D111" s="119">
        <v>15.12446154660139</v>
      </c>
      <c r="E111" s="119">
        <v>15.171006035737941</v>
      </c>
      <c r="F111" s="119">
        <v>14.484744644848412</v>
      </c>
      <c r="G111" s="119">
        <v>13.763674687882755</v>
      </c>
      <c r="H111" s="119">
        <v>13.410055179121457</v>
      </c>
      <c r="I111" s="119">
        <v>14.105289886946609</v>
      </c>
      <c r="J111" s="119">
        <v>14.09189646408435</v>
      </c>
      <c r="K111" s="119">
        <v>15.506423758045852</v>
      </c>
      <c r="L111" s="119">
        <v>14.871020531174754</v>
      </c>
      <c r="M111" s="119">
        <v>15.830615922407276</v>
      </c>
      <c r="N111" s="119">
        <v>15.986048507843364</v>
      </c>
      <c r="O111" s="119">
        <v>16.296874856790648</v>
      </c>
      <c r="P111" s="119">
        <v>15.335213432392475</v>
      </c>
      <c r="Q111" s="119">
        <v>15.405939660387165</v>
      </c>
      <c r="R111" s="119">
        <v>15.767155208962786</v>
      </c>
      <c r="S111" s="119">
        <v>15.279918037242805</v>
      </c>
      <c r="T111" s="119">
        <v>14.860876395908507</v>
      </c>
      <c r="U111" s="122"/>
      <c r="V111" s="122"/>
      <c r="W111" s="122"/>
      <c r="X111" s="122"/>
      <c r="Y111" s="122"/>
      <c r="Z111" s="122"/>
      <c r="AA111" s="122"/>
      <c r="AB111" s="123"/>
    </row>
    <row r="112" spans="1:28" ht="15" customHeight="1">
      <c r="A112" s="124" t="s">
        <v>51</v>
      </c>
      <c r="B112" s="132"/>
      <c r="C112" s="132"/>
      <c r="D112" s="132"/>
      <c r="E112" s="132"/>
      <c r="F112" s="132"/>
      <c r="G112" s="132"/>
      <c r="H112" s="132"/>
      <c r="I112" s="132"/>
      <c r="J112" s="132"/>
      <c r="K112" s="132"/>
      <c r="L112" s="132"/>
      <c r="M112" s="132"/>
      <c r="N112" s="132"/>
      <c r="O112" s="132"/>
      <c r="P112" s="132"/>
      <c r="Q112" s="132"/>
      <c r="R112" s="132"/>
      <c r="S112" s="132"/>
      <c r="T112" s="132"/>
      <c r="U112" s="144"/>
      <c r="V112" s="122"/>
      <c r="W112" s="122"/>
      <c r="X112" s="122"/>
      <c r="Y112" s="122"/>
      <c r="Z112" s="122"/>
      <c r="AA112" s="122"/>
      <c r="AB112" s="123"/>
    </row>
    <row r="113" spans="1:28" ht="15" customHeight="1">
      <c r="A113" s="264" t="s">
        <v>61</v>
      </c>
      <c r="B113" s="264"/>
      <c r="C113" s="264"/>
      <c r="D113" s="264"/>
      <c r="E113" s="264"/>
      <c r="F113" s="264"/>
      <c r="G113" s="264"/>
      <c r="H113" s="264"/>
      <c r="I113" s="264"/>
      <c r="J113" s="264"/>
      <c r="K113" s="264"/>
      <c r="L113" s="264"/>
      <c r="M113" s="264"/>
      <c r="N113" s="264"/>
      <c r="O113" s="264"/>
      <c r="P113" s="264"/>
      <c r="Q113" s="264"/>
      <c r="R113" s="124"/>
      <c r="S113" s="124"/>
      <c r="T113" s="124"/>
      <c r="U113" s="144"/>
      <c r="V113" s="122"/>
      <c r="W113" s="122"/>
      <c r="X113" s="122"/>
      <c r="Y113" s="122"/>
      <c r="Z113" s="122"/>
      <c r="AA113" s="122"/>
      <c r="AB113" s="123"/>
    </row>
    <row r="114" spans="1:28" ht="15" customHeight="1">
      <c r="A114" s="124" t="s">
        <v>153</v>
      </c>
      <c r="B114" s="124"/>
      <c r="C114" s="124"/>
      <c r="D114" s="124"/>
      <c r="E114" s="124"/>
      <c r="F114" s="124"/>
      <c r="G114" s="124"/>
      <c r="H114" s="124"/>
      <c r="I114" s="124"/>
      <c r="J114" s="124"/>
      <c r="K114" s="124"/>
      <c r="L114" s="124"/>
      <c r="M114" s="124"/>
      <c r="N114" s="124"/>
      <c r="O114" s="124"/>
      <c r="P114" s="124"/>
      <c r="Q114" s="124"/>
      <c r="R114" s="124"/>
      <c r="S114" s="124"/>
      <c r="T114" s="124"/>
      <c r="U114" s="144"/>
      <c r="V114" s="122"/>
      <c r="W114" s="122"/>
      <c r="X114" s="122"/>
      <c r="Y114" s="122"/>
      <c r="Z114" s="122"/>
      <c r="AA114" s="122"/>
      <c r="AB114" s="123"/>
    </row>
    <row r="115" spans="1:28" ht="15" customHeight="1">
      <c r="A115" s="149"/>
      <c r="B115" s="125"/>
      <c r="C115" s="125"/>
      <c r="D115" s="125"/>
      <c r="E115" s="125"/>
      <c r="F115" s="125"/>
      <c r="G115" s="125"/>
      <c r="H115" s="125"/>
      <c r="I115" s="125"/>
      <c r="J115" s="125"/>
      <c r="K115" s="125"/>
      <c r="L115" s="125"/>
      <c r="M115" s="125"/>
      <c r="N115" s="125"/>
      <c r="O115" s="125"/>
      <c r="P115" s="125"/>
      <c r="Q115" s="125"/>
      <c r="R115" s="125"/>
      <c r="S115" s="125"/>
      <c r="T115" s="125"/>
      <c r="U115" s="144"/>
      <c r="V115" s="122"/>
      <c r="W115" s="122"/>
      <c r="X115" s="122"/>
      <c r="Y115" s="122"/>
      <c r="Z115" s="122"/>
      <c r="AA115" s="122"/>
      <c r="AB115" s="123"/>
    </row>
    <row r="116" spans="1:28" ht="15" customHeight="1">
      <c r="A116" s="155" t="s">
        <v>161</v>
      </c>
      <c r="B116" s="125"/>
      <c r="C116" s="125"/>
      <c r="D116" s="125"/>
      <c r="E116" s="125"/>
      <c r="F116" s="125"/>
      <c r="G116" s="125"/>
      <c r="H116" s="125"/>
      <c r="I116" s="125"/>
      <c r="J116" s="125"/>
      <c r="K116" s="125"/>
      <c r="L116" s="125"/>
      <c r="M116" s="125"/>
      <c r="N116" s="125"/>
      <c r="O116" s="125"/>
      <c r="P116" s="125"/>
      <c r="Q116" s="125"/>
      <c r="R116" s="125"/>
      <c r="S116" s="125"/>
      <c r="T116" s="125"/>
      <c r="U116" s="144"/>
      <c r="V116" s="122"/>
      <c r="W116" s="122"/>
      <c r="X116" s="122"/>
      <c r="Y116" s="122"/>
      <c r="Z116" s="122"/>
      <c r="AA116" s="122"/>
      <c r="AB116" s="123"/>
    </row>
    <row r="117" spans="1:28" ht="32.25" customHeight="1">
      <c r="A117" s="169"/>
      <c r="B117" s="265">
        <v>2000</v>
      </c>
      <c r="C117" s="265">
        <v>2001</v>
      </c>
      <c r="D117" s="265">
        <v>2002</v>
      </c>
      <c r="E117" s="265">
        <v>2003</v>
      </c>
      <c r="F117" s="265">
        <v>2004</v>
      </c>
      <c r="G117" s="265">
        <v>2005</v>
      </c>
      <c r="H117" s="265">
        <v>2006</v>
      </c>
      <c r="I117" s="265">
        <v>2007</v>
      </c>
      <c r="J117" s="265">
        <v>2008</v>
      </c>
      <c r="K117" s="265">
        <v>2009</v>
      </c>
      <c r="L117" s="265">
        <v>2010</v>
      </c>
      <c r="M117" s="265">
        <v>2011</v>
      </c>
      <c r="N117" s="268">
        <v>2012</v>
      </c>
      <c r="O117" s="268">
        <v>2013</v>
      </c>
      <c r="P117" s="265">
        <v>2014</v>
      </c>
      <c r="Q117" s="265">
        <v>2015</v>
      </c>
      <c r="R117" s="265">
        <v>2016</v>
      </c>
      <c r="S117" s="265" t="s">
        <v>62</v>
      </c>
      <c r="T117" s="265" t="s">
        <v>148</v>
      </c>
      <c r="U117" s="111"/>
      <c r="V117" s="273"/>
      <c r="W117" s="273"/>
      <c r="X117" s="273"/>
      <c r="Y117" s="273"/>
      <c r="Z117" s="112"/>
      <c r="AA117" s="112"/>
    </row>
    <row r="118" spans="1:28" s="117" customFormat="1" ht="14.25" customHeight="1">
      <c r="A118" s="170"/>
      <c r="B118" s="267"/>
      <c r="C118" s="267"/>
      <c r="D118" s="267"/>
      <c r="E118" s="267"/>
      <c r="F118" s="267"/>
      <c r="G118" s="267"/>
      <c r="H118" s="267"/>
      <c r="I118" s="267"/>
      <c r="J118" s="267"/>
      <c r="K118" s="267"/>
      <c r="L118" s="267"/>
      <c r="M118" s="267"/>
      <c r="N118" s="270"/>
      <c r="O118" s="270"/>
      <c r="P118" s="267"/>
      <c r="Q118" s="267"/>
      <c r="R118" s="267"/>
      <c r="S118" s="267"/>
      <c r="T118" s="267"/>
      <c r="U118" s="111"/>
      <c r="V118" s="116"/>
      <c r="W118" s="116"/>
      <c r="X118" s="116"/>
      <c r="Y118" s="116"/>
      <c r="Z118" s="116"/>
      <c r="AA118" s="116"/>
      <c r="AB118" s="111"/>
    </row>
    <row r="119" spans="1:28" ht="18.75" customHeight="1">
      <c r="A119" s="118" t="s">
        <v>53</v>
      </c>
      <c r="B119" s="150">
        <v>100</v>
      </c>
      <c r="C119" s="150">
        <v>100</v>
      </c>
      <c r="D119" s="150">
        <v>100</v>
      </c>
      <c r="E119" s="150">
        <v>100</v>
      </c>
      <c r="F119" s="150">
        <v>100</v>
      </c>
      <c r="G119" s="150">
        <v>100</v>
      </c>
      <c r="H119" s="150">
        <v>100</v>
      </c>
      <c r="I119" s="150">
        <v>100</v>
      </c>
      <c r="J119" s="150">
        <v>100</v>
      </c>
      <c r="K119" s="150">
        <v>100</v>
      </c>
      <c r="L119" s="150">
        <v>100</v>
      </c>
      <c r="M119" s="150">
        <v>100</v>
      </c>
      <c r="N119" s="150">
        <v>100</v>
      </c>
      <c r="O119" s="150">
        <v>100</v>
      </c>
      <c r="P119" s="150">
        <v>100</v>
      </c>
      <c r="Q119" s="150">
        <v>100</v>
      </c>
      <c r="R119" s="150">
        <v>100</v>
      </c>
      <c r="S119" s="150">
        <v>100</v>
      </c>
      <c r="T119" s="150">
        <v>100</v>
      </c>
      <c r="U119" s="122"/>
      <c r="V119" s="158"/>
      <c r="W119" s="158"/>
      <c r="X119" s="158"/>
      <c r="Y119" s="158"/>
      <c r="Z119" s="122"/>
      <c r="AA119" s="158"/>
      <c r="AB119" s="123"/>
    </row>
    <row r="120" spans="1:28" ht="18.75" customHeight="1">
      <c r="A120" s="151" t="s">
        <v>54</v>
      </c>
      <c r="B120" s="134">
        <v>5.4354971128439864</v>
      </c>
      <c r="C120" s="134">
        <v>5.5832003822164369</v>
      </c>
      <c r="D120" s="134">
        <v>5.9856903178791665</v>
      </c>
      <c r="E120" s="134">
        <v>6.0191677424660703</v>
      </c>
      <c r="F120" s="134">
        <v>6.0734450211189586</v>
      </c>
      <c r="G120" s="134">
        <v>6.4535332611227583</v>
      </c>
      <c r="H120" s="134">
        <v>6.3456351380508007</v>
      </c>
      <c r="I120" s="134">
        <v>6.7601357941950715</v>
      </c>
      <c r="J120" s="134">
        <v>7.5103175723199005</v>
      </c>
      <c r="K120" s="134">
        <v>8.3120346623022208</v>
      </c>
      <c r="L120" s="134">
        <v>7.9797828820905385</v>
      </c>
      <c r="M120" s="134">
        <v>7.8746951098337918</v>
      </c>
      <c r="N120" s="134">
        <v>7.9613144623470369</v>
      </c>
      <c r="O120" s="134">
        <v>8.1570907714705783</v>
      </c>
      <c r="P120" s="134">
        <v>8.4203556764161558</v>
      </c>
      <c r="Q120" s="134">
        <v>8.2528932529909156</v>
      </c>
      <c r="R120" s="134">
        <v>8.2485817345825065</v>
      </c>
      <c r="S120" s="134">
        <v>8.0158917564521808</v>
      </c>
      <c r="T120" s="134">
        <v>7.9045267531075369</v>
      </c>
      <c r="U120" s="122"/>
      <c r="V120" s="122"/>
      <c r="W120" s="122"/>
      <c r="X120" s="122"/>
      <c r="Y120" s="122"/>
      <c r="Z120" s="122"/>
      <c r="AA120" s="122"/>
      <c r="AB120" s="123"/>
    </row>
    <row r="121" spans="1:28" ht="18.75" customHeight="1">
      <c r="A121" s="152" t="s">
        <v>55</v>
      </c>
      <c r="B121" s="122">
        <v>0.57189245816223389</v>
      </c>
      <c r="C121" s="122">
        <v>0.75200540920550951</v>
      </c>
      <c r="D121" s="122">
        <v>0.82960797649091911</v>
      </c>
      <c r="E121" s="122">
        <v>0.84901575436443222</v>
      </c>
      <c r="F121" s="122">
        <v>0.9041199672564213</v>
      </c>
      <c r="G121" s="122">
        <v>0.93410574350971209</v>
      </c>
      <c r="H121" s="122">
        <v>0.87059596177989973</v>
      </c>
      <c r="I121" s="122">
        <v>0.86635409528756768</v>
      </c>
      <c r="J121" s="122">
        <v>1.0242761431756278</v>
      </c>
      <c r="K121" s="122">
        <v>1.2703894302924845</v>
      </c>
      <c r="L121" s="122">
        <v>1.2455608638711555</v>
      </c>
      <c r="M121" s="122">
        <v>1.125312819334205</v>
      </c>
      <c r="N121" s="122">
        <v>1.1860968711574664</v>
      </c>
      <c r="O121" s="122">
        <v>1.1064187736842412</v>
      </c>
      <c r="P121" s="122">
        <v>1.2592814557389476</v>
      </c>
      <c r="Q121" s="122">
        <v>1.3388668438701576</v>
      </c>
      <c r="R121" s="122">
        <v>1.3778006000417347</v>
      </c>
      <c r="S121" s="122">
        <v>1.4645874352606227</v>
      </c>
      <c r="T121" s="122">
        <v>1.4640708629555128</v>
      </c>
      <c r="U121" s="122"/>
      <c r="V121" s="122"/>
      <c r="W121" s="122"/>
      <c r="X121" s="122"/>
      <c r="Y121" s="122"/>
      <c r="Z121" s="122"/>
      <c r="AA121" s="122"/>
      <c r="AB121" s="123"/>
    </row>
    <row r="122" spans="1:28" ht="18.75" customHeight="1">
      <c r="A122" s="152" t="s">
        <v>56</v>
      </c>
      <c r="B122" s="131">
        <v>4.8636046546817528</v>
      </c>
      <c r="C122" s="131">
        <v>4.8311949730109278</v>
      </c>
      <c r="D122" s="131">
        <v>5.1560823413882471</v>
      </c>
      <c r="E122" s="131">
        <v>5.1701519881016385</v>
      </c>
      <c r="F122" s="131">
        <v>5.1693250538625373</v>
      </c>
      <c r="G122" s="131">
        <v>5.519427517613047</v>
      </c>
      <c r="H122" s="131">
        <v>5.4750391762709016</v>
      </c>
      <c r="I122" s="131">
        <v>5.8937816989075031</v>
      </c>
      <c r="J122" s="131">
        <v>6.4860414291442741</v>
      </c>
      <c r="K122" s="131">
        <v>7.0416452320097367</v>
      </c>
      <c r="L122" s="131">
        <v>6.7342220182193842</v>
      </c>
      <c r="M122" s="131">
        <v>6.7493822904995868</v>
      </c>
      <c r="N122" s="131">
        <v>6.7752175911895725</v>
      </c>
      <c r="O122" s="131">
        <v>7.0506719977863366</v>
      </c>
      <c r="P122" s="131">
        <v>7.1610742206772073</v>
      </c>
      <c r="Q122" s="131">
        <v>6.9140264091207593</v>
      </c>
      <c r="R122" s="131">
        <v>6.8707811345407723</v>
      </c>
      <c r="S122" s="131">
        <v>6.5513043211915587</v>
      </c>
      <c r="T122" s="131">
        <v>6.4404558901520232</v>
      </c>
      <c r="U122" s="122"/>
      <c r="V122" s="122"/>
      <c r="W122" s="122"/>
      <c r="X122" s="122"/>
      <c r="Y122" s="122"/>
      <c r="Z122" s="122"/>
      <c r="AA122" s="122"/>
      <c r="AB122" s="123"/>
    </row>
    <row r="123" spans="1:28" ht="18.75" customHeight="1">
      <c r="A123" s="153" t="s">
        <v>57</v>
      </c>
      <c r="B123" s="122">
        <v>7.51514408458329</v>
      </c>
      <c r="C123" s="122">
        <v>7.0229763566606733</v>
      </c>
      <c r="D123" s="122">
        <v>6.9116993914466169</v>
      </c>
      <c r="E123" s="122">
        <v>6.9905038485274336</v>
      </c>
      <c r="F123" s="122">
        <v>6.6054297083849853</v>
      </c>
      <c r="G123" s="122">
        <v>6.4750506612688605</v>
      </c>
      <c r="H123" s="122">
        <v>6.139411004599193</v>
      </c>
      <c r="I123" s="122">
        <v>5.947940527652209</v>
      </c>
      <c r="J123" s="122">
        <v>5.6946308409512207</v>
      </c>
      <c r="K123" s="122">
        <v>5.7412414342461853</v>
      </c>
      <c r="L123" s="122">
        <v>6.14992467286958</v>
      </c>
      <c r="M123" s="122">
        <v>5.8122357457851788</v>
      </c>
      <c r="N123" s="122">
        <v>5.6412246598965234</v>
      </c>
      <c r="O123" s="122">
        <v>5.5778640863218341</v>
      </c>
      <c r="P123" s="122">
        <v>5.4530190650139181</v>
      </c>
      <c r="Q123" s="122">
        <v>5.461915558257</v>
      </c>
      <c r="R123" s="122">
        <v>5.3185172603764697</v>
      </c>
      <c r="S123" s="122">
        <v>4.9209727220987078</v>
      </c>
      <c r="T123" s="122">
        <v>4.9549100039131826</v>
      </c>
      <c r="U123" s="122"/>
      <c r="V123" s="122"/>
      <c r="W123" s="122"/>
      <c r="X123" s="122"/>
      <c r="Y123" s="122"/>
      <c r="Z123" s="122"/>
      <c r="AA123" s="122"/>
      <c r="AB123" s="123"/>
    </row>
    <row r="124" spans="1:28" ht="18.75" customHeight="1">
      <c r="A124" s="152" t="s">
        <v>58</v>
      </c>
      <c r="B124" s="122">
        <v>0.18583058586041401</v>
      </c>
      <c r="C124" s="122">
        <v>0.2373277001141868</v>
      </c>
      <c r="D124" s="122">
        <v>0.21062775796291325</v>
      </c>
      <c r="E124" s="122">
        <v>0.26886713172986698</v>
      </c>
      <c r="F124" s="122">
        <v>0.27917501564032254</v>
      </c>
      <c r="G124" s="122">
        <v>0.26954066918594877</v>
      </c>
      <c r="H124" s="122">
        <v>0.24690980729514825</v>
      </c>
      <c r="I124" s="122">
        <v>0.26761687986858018</v>
      </c>
      <c r="J124" s="122">
        <v>0.30648194174543503</v>
      </c>
      <c r="K124" s="122">
        <v>0.1577667454803503</v>
      </c>
      <c r="L124" s="122">
        <v>0.19143870484293043</v>
      </c>
      <c r="M124" s="122">
        <v>0.20096054172870328</v>
      </c>
      <c r="N124" s="122">
        <v>0.16727493701758328</v>
      </c>
      <c r="O124" s="122">
        <v>0.18178932986476845</v>
      </c>
      <c r="P124" s="122">
        <v>0.13920201207756339</v>
      </c>
      <c r="Q124" s="122">
        <v>6.5415830317092721E-2</v>
      </c>
      <c r="R124" s="122">
        <v>6.9959259650033787E-2</v>
      </c>
      <c r="S124" s="122">
        <v>6.8626509235811956E-2</v>
      </c>
      <c r="T124" s="122">
        <v>7.2518229954197364E-2</v>
      </c>
      <c r="U124" s="122"/>
      <c r="V124" s="122"/>
      <c r="W124" s="122"/>
      <c r="X124" s="122"/>
      <c r="Y124" s="122"/>
      <c r="Z124" s="122"/>
      <c r="AA124" s="122"/>
      <c r="AB124" s="123"/>
    </row>
    <row r="125" spans="1:28" ht="18.75" customHeight="1">
      <c r="A125" s="154" t="s">
        <v>59</v>
      </c>
      <c r="B125" s="131">
        <v>7.3293134987228763</v>
      </c>
      <c r="C125" s="131">
        <v>6.7856486565464875</v>
      </c>
      <c r="D125" s="131">
        <v>6.7010716334837044</v>
      </c>
      <c r="E125" s="131">
        <v>6.7216367167975664</v>
      </c>
      <c r="F125" s="131">
        <v>6.3262546927446621</v>
      </c>
      <c r="G125" s="131">
        <v>6.2055099920829111</v>
      </c>
      <c r="H125" s="131">
        <v>5.8925011973040453</v>
      </c>
      <c r="I125" s="131">
        <v>5.6803236477836281</v>
      </c>
      <c r="J125" s="131">
        <v>5.3881488992057855</v>
      </c>
      <c r="K125" s="131">
        <v>5.5834746887658344</v>
      </c>
      <c r="L125" s="131">
        <v>5.9584859680266495</v>
      </c>
      <c r="M125" s="131">
        <v>5.6112752040564757</v>
      </c>
      <c r="N125" s="131">
        <v>5.4739497228789409</v>
      </c>
      <c r="O125" s="131">
        <v>5.3960747564570655</v>
      </c>
      <c r="P125" s="131">
        <v>5.3138170529363542</v>
      </c>
      <c r="Q125" s="131">
        <v>5.396499727939907</v>
      </c>
      <c r="R125" s="131">
        <v>5.2485580007264359</v>
      </c>
      <c r="S125" s="131">
        <v>4.852346212862896</v>
      </c>
      <c r="T125" s="131">
        <v>4.8823917739589859</v>
      </c>
      <c r="U125" s="122"/>
      <c r="V125" s="122"/>
      <c r="W125" s="122"/>
      <c r="X125" s="122"/>
      <c r="Y125" s="122"/>
      <c r="Z125" s="122"/>
      <c r="AA125" s="122"/>
      <c r="AB125" s="123"/>
    </row>
    <row r="126" spans="1:28" ht="18.75" customHeight="1">
      <c r="A126" s="143" t="s">
        <v>60</v>
      </c>
      <c r="B126" s="119">
        <v>12.950641197427275</v>
      </c>
      <c r="C126" s="119">
        <v>12.606176738877108</v>
      </c>
      <c r="D126" s="119">
        <v>12.897389709325783</v>
      </c>
      <c r="E126" s="119">
        <v>13.009671590993504</v>
      </c>
      <c r="F126" s="119">
        <v>12.678874729503942</v>
      </c>
      <c r="G126" s="119">
        <v>12.928583922391621</v>
      </c>
      <c r="H126" s="119">
        <v>12.485046142649995</v>
      </c>
      <c r="I126" s="119">
        <v>12.708076321847278</v>
      </c>
      <c r="J126" s="119">
        <v>13.204948413271122</v>
      </c>
      <c r="K126" s="119">
        <v>14.053276096548405</v>
      </c>
      <c r="L126" s="119">
        <v>14.129707554960119</v>
      </c>
      <c r="M126" s="119">
        <v>13.68693085561897</v>
      </c>
      <c r="N126" s="119">
        <v>13.602539122243563</v>
      </c>
      <c r="O126" s="119">
        <v>13.734954857792411</v>
      </c>
      <c r="P126" s="119">
        <v>13.873374741430075</v>
      </c>
      <c r="Q126" s="119">
        <v>13.714808811247917</v>
      </c>
      <c r="R126" s="119">
        <v>13.567098994958975</v>
      </c>
      <c r="S126" s="119">
        <v>12.936864478550891</v>
      </c>
      <c r="T126" s="119">
        <v>12.85943675702072</v>
      </c>
      <c r="U126" s="122"/>
      <c r="V126" s="122"/>
      <c r="W126" s="122"/>
      <c r="X126" s="122"/>
      <c r="Y126" s="122"/>
      <c r="Z126" s="122"/>
      <c r="AA126" s="122"/>
      <c r="AB126" s="123"/>
    </row>
    <row r="127" spans="1:28" ht="15" customHeight="1">
      <c r="A127" s="124" t="s">
        <v>51</v>
      </c>
      <c r="B127" s="132"/>
      <c r="C127" s="132"/>
      <c r="D127" s="132"/>
      <c r="E127" s="132"/>
      <c r="F127" s="132"/>
      <c r="G127" s="132"/>
      <c r="H127" s="132"/>
      <c r="I127" s="132"/>
      <c r="J127" s="132"/>
      <c r="K127" s="132"/>
      <c r="L127" s="132"/>
      <c r="M127" s="132"/>
      <c r="N127" s="132"/>
      <c r="O127" s="132"/>
      <c r="P127" s="132"/>
      <c r="Q127" s="132"/>
      <c r="R127" s="132"/>
      <c r="S127" s="132"/>
      <c r="T127" s="132"/>
      <c r="U127" s="144"/>
      <c r="V127" s="122"/>
      <c r="W127" s="122"/>
      <c r="X127" s="122"/>
      <c r="Y127" s="122"/>
      <c r="Z127" s="122"/>
      <c r="AA127" s="122"/>
      <c r="AB127" s="123"/>
    </row>
    <row r="128" spans="1:28" ht="15" customHeight="1">
      <c r="A128" s="264" t="s">
        <v>61</v>
      </c>
      <c r="B128" s="264"/>
      <c r="C128" s="264"/>
      <c r="D128" s="264"/>
      <c r="E128" s="264"/>
      <c r="F128" s="264"/>
      <c r="G128" s="264"/>
      <c r="H128" s="264"/>
      <c r="I128" s="264"/>
      <c r="J128" s="264"/>
      <c r="K128" s="264"/>
      <c r="L128" s="264"/>
      <c r="M128" s="264"/>
      <c r="N128" s="264"/>
      <c r="O128" s="264"/>
      <c r="P128" s="264"/>
      <c r="Q128" s="264"/>
      <c r="R128" s="124"/>
      <c r="S128" s="124"/>
      <c r="T128" s="124"/>
      <c r="U128" s="144"/>
      <c r="V128" s="122"/>
      <c r="W128" s="122"/>
      <c r="X128" s="122"/>
      <c r="Y128" s="122"/>
      <c r="Z128" s="122"/>
      <c r="AA128" s="122"/>
      <c r="AB128" s="123"/>
    </row>
    <row r="129" spans="1:28" ht="15" customHeight="1">
      <c r="A129" s="124" t="s">
        <v>153</v>
      </c>
      <c r="B129" s="125"/>
      <c r="C129" s="125"/>
      <c r="D129" s="125"/>
      <c r="E129" s="125"/>
      <c r="F129" s="125"/>
      <c r="G129" s="125"/>
      <c r="H129" s="125"/>
      <c r="I129" s="125"/>
      <c r="J129" s="125"/>
      <c r="K129" s="125"/>
      <c r="L129" s="125"/>
      <c r="M129" s="125"/>
      <c r="N129" s="125"/>
      <c r="O129" s="125"/>
      <c r="P129" s="125"/>
      <c r="Q129" s="125"/>
      <c r="R129" s="125"/>
      <c r="S129" s="125"/>
      <c r="T129" s="125"/>
      <c r="U129" s="144"/>
      <c r="V129" s="122"/>
      <c r="W129" s="122"/>
      <c r="X129" s="122"/>
      <c r="Y129" s="122"/>
      <c r="Z129" s="122"/>
      <c r="AA129" s="122"/>
      <c r="AB129" s="123"/>
    </row>
    <row r="130" spans="1:28" ht="15" customHeight="1">
      <c r="A130" s="149"/>
      <c r="B130" s="125"/>
      <c r="C130" s="125"/>
      <c r="D130" s="125"/>
      <c r="E130" s="125"/>
      <c r="F130" s="125"/>
      <c r="G130" s="125"/>
      <c r="H130" s="125"/>
      <c r="I130" s="125"/>
      <c r="J130" s="125"/>
      <c r="K130" s="125"/>
      <c r="L130" s="125"/>
      <c r="M130" s="125"/>
      <c r="N130" s="125"/>
      <c r="O130" s="125"/>
      <c r="P130" s="125"/>
      <c r="Q130" s="125"/>
      <c r="R130" s="125"/>
      <c r="S130" s="125"/>
      <c r="T130" s="125"/>
      <c r="U130" s="144"/>
      <c r="V130" s="122"/>
      <c r="W130" s="122"/>
      <c r="X130" s="122"/>
      <c r="Y130" s="122"/>
      <c r="Z130" s="122"/>
      <c r="AA130" s="122"/>
      <c r="AB130" s="123"/>
    </row>
    <row r="131" spans="1:28" ht="15" customHeight="1">
      <c r="A131" s="155" t="s">
        <v>162</v>
      </c>
      <c r="B131" s="125"/>
      <c r="C131" s="125"/>
      <c r="D131" s="125"/>
      <c r="E131" s="125"/>
      <c r="F131" s="125"/>
      <c r="G131" s="125"/>
      <c r="H131" s="125"/>
      <c r="I131" s="125"/>
      <c r="J131" s="125"/>
      <c r="K131" s="125"/>
      <c r="L131" s="125"/>
      <c r="M131" s="125"/>
      <c r="N131" s="125"/>
      <c r="O131" s="125"/>
      <c r="P131" s="125"/>
      <c r="Q131" s="125"/>
      <c r="R131" s="125"/>
      <c r="S131" s="125"/>
      <c r="T131" s="125"/>
      <c r="U131" s="144"/>
      <c r="V131" s="122"/>
      <c r="W131" s="122"/>
      <c r="X131" s="122"/>
      <c r="Y131" s="122"/>
      <c r="Z131" s="122"/>
      <c r="AA131" s="122"/>
      <c r="AB131" s="122"/>
    </row>
    <row r="132" spans="1:28" ht="32.25" customHeight="1">
      <c r="A132" s="169"/>
      <c r="B132" s="265">
        <v>2000</v>
      </c>
      <c r="C132" s="265">
        <v>2001</v>
      </c>
      <c r="D132" s="265">
        <v>2002</v>
      </c>
      <c r="E132" s="265">
        <v>2003</v>
      </c>
      <c r="F132" s="265">
        <v>2004</v>
      </c>
      <c r="G132" s="265">
        <v>2005</v>
      </c>
      <c r="H132" s="265">
        <v>2006</v>
      </c>
      <c r="I132" s="265">
        <v>2007</v>
      </c>
      <c r="J132" s="265">
        <v>2008</v>
      </c>
      <c r="K132" s="265">
        <v>2009</v>
      </c>
      <c r="L132" s="265">
        <v>2010</v>
      </c>
      <c r="M132" s="265">
        <v>2011</v>
      </c>
      <c r="N132" s="268">
        <v>2012</v>
      </c>
      <c r="O132" s="268">
        <v>2013</v>
      </c>
      <c r="P132" s="265">
        <v>2014</v>
      </c>
      <c r="Q132" s="265">
        <v>2015</v>
      </c>
      <c r="R132" s="265">
        <v>2016</v>
      </c>
      <c r="S132" s="265" t="s">
        <v>62</v>
      </c>
      <c r="T132" s="265" t="s">
        <v>148</v>
      </c>
      <c r="U132" s="111"/>
      <c r="V132" s="122"/>
      <c r="W132" s="122"/>
      <c r="X132" s="122"/>
      <c r="Y132" s="122"/>
      <c r="Z132" s="122"/>
      <c r="AA132" s="122"/>
      <c r="AB132" s="122"/>
    </row>
    <row r="133" spans="1:28" s="117" customFormat="1" ht="14.25" customHeight="1">
      <c r="A133" s="170"/>
      <c r="B133" s="267"/>
      <c r="C133" s="267"/>
      <c r="D133" s="267"/>
      <c r="E133" s="267"/>
      <c r="F133" s="267"/>
      <c r="G133" s="267"/>
      <c r="H133" s="267"/>
      <c r="I133" s="267"/>
      <c r="J133" s="267"/>
      <c r="K133" s="267"/>
      <c r="L133" s="267"/>
      <c r="M133" s="267"/>
      <c r="N133" s="270"/>
      <c r="O133" s="270"/>
      <c r="P133" s="267"/>
      <c r="Q133" s="267"/>
      <c r="R133" s="267"/>
      <c r="S133" s="267"/>
      <c r="T133" s="267"/>
      <c r="U133" s="111"/>
      <c r="V133" s="122"/>
      <c r="W133" s="122"/>
      <c r="X133" s="122"/>
      <c r="Y133" s="122"/>
      <c r="Z133" s="122"/>
      <c r="AA133" s="122"/>
      <c r="AB133" s="122"/>
    </row>
    <row r="134" spans="1:28" ht="18.75" customHeight="1">
      <c r="A134" s="118" t="s">
        <v>53</v>
      </c>
      <c r="B134" s="150">
        <v>100</v>
      </c>
      <c r="C134" s="150">
        <v>100</v>
      </c>
      <c r="D134" s="150">
        <v>100</v>
      </c>
      <c r="E134" s="150">
        <v>100</v>
      </c>
      <c r="F134" s="150">
        <v>100</v>
      </c>
      <c r="G134" s="150">
        <v>100</v>
      </c>
      <c r="H134" s="150">
        <v>100</v>
      </c>
      <c r="I134" s="150">
        <v>100</v>
      </c>
      <c r="J134" s="150">
        <v>100</v>
      </c>
      <c r="K134" s="150">
        <v>100</v>
      </c>
      <c r="L134" s="150">
        <v>100</v>
      </c>
      <c r="M134" s="150">
        <v>100</v>
      </c>
      <c r="N134" s="150">
        <v>100</v>
      </c>
      <c r="O134" s="150">
        <v>100</v>
      </c>
      <c r="P134" s="150">
        <v>100</v>
      </c>
      <c r="Q134" s="150">
        <v>100</v>
      </c>
      <c r="R134" s="150">
        <v>100</v>
      </c>
      <c r="S134" s="150">
        <v>100</v>
      </c>
      <c r="T134" s="150">
        <v>100</v>
      </c>
      <c r="U134" s="122"/>
      <c r="V134" s="122"/>
      <c r="W134" s="122"/>
      <c r="X134" s="122"/>
      <c r="Y134" s="122"/>
      <c r="Z134" s="122"/>
      <c r="AA134" s="122"/>
      <c r="AB134" s="122"/>
    </row>
    <row r="135" spans="1:28" ht="18.75" customHeight="1">
      <c r="A135" s="151" t="s">
        <v>54</v>
      </c>
      <c r="B135" s="134">
        <v>24.459100388036831</v>
      </c>
      <c r="C135" s="134">
        <v>27.662935919261844</v>
      </c>
      <c r="D135" s="134">
        <v>30.247459512006873</v>
      </c>
      <c r="E135" s="134">
        <v>34.016828089840601</v>
      </c>
      <c r="F135" s="134">
        <v>28.614051944899739</v>
      </c>
      <c r="G135" s="134">
        <v>23.361973279206076</v>
      </c>
      <c r="H135" s="134">
        <v>25.883253520032774</v>
      </c>
      <c r="I135" s="134">
        <v>28.921770731546932</v>
      </c>
      <c r="J135" s="134">
        <v>23.756575494778595</v>
      </c>
      <c r="K135" s="134">
        <v>29.615006103371606</v>
      </c>
      <c r="L135" s="134">
        <v>27.902668857006358</v>
      </c>
      <c r="M135" s="134">
        <v>53.661827719112154</v>
      </c>
      <c r="N135" s="134">
        <v>406.02297350551544</v>
      </c>
      <c r="O135" s="134">
        <v>-195.69190402169204</v>
      </c>
      <c r="P135" s="134">
        <v>-848.53136292207432</v>
      </c>
      <c r="Q135" s="134">
        <v>-287.10620548425527</v>
      </c>
      <c r="R135" s="134">
        <v>-152.74310484603274</v>
      </c>
      <c r="S135" s="134">
        <v>-226.91593438841241</v>
      </c>
      <c r="T135" s="134">
        <v>-1365.206653289456</v>
      </c>
      <c r="U135" s="122"/>
      <c r="V135" s="122"/>
      <c r="W135" s="122"/>
      <c r="X135" s="122"/>
      <c r="Y135" s="122"/>
      <c r="Z135" s="122"/>
      <c r="AA135" s="122"/>
      <c r="AB135" s="122"/>
    </row>
    <row r="136" spans="1:28" ht="18.75" customHeight="1">
      <c r="A136" s="152" t="s">
        <v>55</v>
      </c>
      <c r="B136" s="122">
        <v>11.180185738771282</v>
      </c>
      <c r="C136" s="122">
        <v>12.495449277886854</v>
      </c>
      <c r="D136" s="122">
        <v>13.887569709552672</v>
      </c>
      <c r="E136" s="122">
        <v>15.069814635821515</v>
      </c>
      <c r="F136" s="122">
        <v>12.553782861388822</v>
      </c>
      <c r="G136" s="122">
        <v>10.576729669169085</v>
      </c>
      <c r="H136" s="122">
        <v>11.229599175905983</v>
      </c>
      <c r="I136" s="122">
        <v>14.466898680313284</v>
      </c>
      <c r="J136" s="122">
        <v>12.329312626295978</v>
      </c>
      <c r="K136" s="122">
        <v>13.237293876727261</v>
      </c>
      <c r="L136" s="122">
        <v>13.50910463798621</v>
      </c>
      <c r="M136" s="122">
        <v>27.473900722441286</v>
      </c>
      <c r="N136" s="122">
        <v>226.04463029682401</v>
      </c>
      <c r="O136" s="122">
        <v>-116.62176692652019</v>
      </c>
      <c r="P136" s="122">
        <v>-517.83305717410451</v>
      </c>
      <c r="Q136" s="122">
        <v>-167.90720953311609</v>
      </c>
      <c r="R136" s="122">
        <v>-86.821930965849276</v>
      </c>
      <c r="S136" s="122">
        <v>-116.15346137297739</v>
      </c>
      <c r="T136" s="122">
        <v>-706.22808976410636</v>
      </c>
      <c r="U136" s="122"/>
      <c r="V136" s="122"/>
      <c r="W136" s="122"/>
      <c r="X136" s="122"/>
      <c r="Y136" s="122"/>
      <c r="Z136" s="122"/>
      <c r="AA136" s="122"/>
      <c r="AB136" s="122"/>
    </row>
    <row r="137" spans="1:28" ht="18.75" customHeight="1">
      <c r="A137" s="152" t="s">
        <v>56</v>
      </c>
      <c r="B137" s="131">
        <v>13.278914649265547</v>
      </c>
      <c r="C137" s="131">
        <v>15.167486641374991</v>
      </c>
      <c r="D137" s="131">
        <v>16.359889802454202</v>
      </c>
      <c r="E137" s="131">
        <v>18.947013454019082</v>
      </c>
      <c r="F137" s="131">
        <v>16.060269083510921</v>
      </c>
      <c r="G137" s="131">
        <v>12.785243610036995</v>
      </c>
      <c r="H137" s="131">
        <v>14.653654344126787</v>
      </c>
      <c r="I137" s="131">
        <v>14.454872051233652</v>
      </c>
      <c r="J137" s="131">
        <v>11.427262868482613</v>
      </c>
      <c r="K137" s="131">
        <v>16.377712226644341</v>
      </c>
      <c r="L137" s="131">
        <v>14.393564219020142</v>
      </c>
      <c r="M137" s="131">
        <v>26.187926996670878</v>
      </c>
      <c r="N137" s="131">
        <v>179.97834320869143</v>
      </c>
      <c r="O137" s="131">
        <v>-79.07013709517183</v>
      </c>
      <c r="P137" s="131">
        <v>-330.69830574796975</v>
      </c>
      <c r="Q137" s="131">
        <v>-119.19899595113903</v>
      </c>
      <c r="R137" s="131">
        <v>-65.921173880183431</v>
      </c>
      <c r="S137" s="131">
        <v>-110.76247301543506</v>
      </c>
      <c r="T137" s="131">
        <v>-658.97856352535018</v>
      </c>
      <c r="U137" s="122"/>
      <c r="V137" s="122"/>
      <c r="W137" s="122"/>
      <c r="X137" s="122"/>
      <c r="Y137" s="122"/>
      <c r="Z137" s="122"/>
      <c r="AA137" s="122"/>
      <c r="AB137" s="122"/>
    </row>
    <row r="138" spans="1:28" ht="18.75" customHeight="1">
      <c r="A138" s="153" t="s">
        <v>57</v>
      </c>
      <c r="B138" s="122">
        <v>-7.0589029802575753</v>
      </c>
      <c r="C138" s="122">
        <v>-6.2416318414611771</v>
      </c>
      <c r="D138" s="122">
        <v>-7.8666427069877267</v>
      </c>
      <c r="E138" s="122">
        <v>-10.508309712570485</v>
      </c>
      <c r="F138" s="122">
        <v>-8.1665434789975215</v>
      </c>
      <c r="G138" s="122">
        <v>-7.1458317845814552</v>
      </c>
      <c r="H138" s="122">
        <v>-9.1143091286629918</v>
      </c>
      <c r="I138" s="122">
        <v>-9.1472915488478712</v>
      </c>
      <c r="J138" s="122">
        <v>-6.8223951600628459</v>
      </c>
      <c r="K138" s="122">
        <v>-8.4225399213004373</v>
      </c>
      <c r="L138" s="122">
        <v>-10.10171755779918</v>
      </c>
      <c r="M138" s="122">
        <v>-20.660887791105598</v>
      </c>
      <c r="N138" s="122">
        <v>-213.03827709233207</v>
      </c>
      <c r="O138" s="122">
        <v>111.25594605018634</v>
      </c>
      <c r="P138" s="122">
        <v>553.89476194258759</v>
      </c>
      <c r="Q138" s="122">
        <v>185.16630514412739</v>
      </c>
      <c r="R138" s="122">
        <v>89.431581218957788</v>
      </c>
      <c r="S138" s="122">
        <v>117.39350036233911</v>
      </c>
      <c r="T138" s="122">
        <v>720.87605394206605</v>
      </c>
      <c r="U138" s="122"/>
      <c r="V138" s="122"/>
      <c r="W138" s="122"/>
      <c r="X138" s="122"/>
      <c r="Y138" s="122"/>
      <c r="Z138" s="122"/>
      <c r="AA138" s="122"/>
      <c r="AB138" s="122"/>
    </row>
    <row r="139" spans="1:28" ht="18.75" customHeight="1">
      <c r="A139" s="152" t="s">
        <v>58</v>
      </c>
      <c r="B139" s="122">
        <v>1.4372838626762237</v>
      </c>
      <c r="C139" s="122">
        <v>1.087305440616875</v>
      </c>
      <c r="D139" s="122">
        <v>1.2175589203386536</v>
      </c>
      <c r="E139" s="122">
        <v>1.0121972875289658</v>
      </c>
      <c r="F139" s="122">
        <v>0.48243193354318392</v>
      </c>
      <c r="G139" s="122">
        <v>0.30115269765655861</v>
      </c>
      <c r="H139" s="122">
        <v>0.16718089533338609</v>
      </c>
      <c r="I139" s="122">
        <v>0.37715971281532029</v>
      </c>
      <c r="J139" s="122">
        <v>9.9112309382165573E-2</v>
      </c>
      <c r="K139" s="122">
        <v>0.41184972815766285</v>
      </c>
      <c r="L139" s="122">
        <v>0.62721893404105367</v>
      </c>
      <c r="M139" s="122">
        <v>1.2516462662026238</v>
      </c>
      <c r="N139" s="122">
        <v>11.869605535344995</v>
      </c>
      <c r="O139" s="122">
        <v>-8.265038978039053</v>
      </c>
      <c r="P139" s="122">
        <v>-51.977340678554526</v>
      </c>
      <c r="Q139" s="122">
        <v>-19.634446746344977</v>
      </c>
      <c r="R139" s="122">
        <v>-10.366538904145385</v>
      </c>
      <c r="S139" s="122">
        <v>-13.902160941871438</v>
      </c>
      <c r="T139" s="122">
        <v>-83.662450608214442</v>
      </c>
      <c r="U139" s="122"/>
      <c r="V139" s="122"/>
      <c r="W139" s="122"/>
      <c r="X139" s="122"/>
      <c r="Y139" s="122"/>
      <c r="Z139" s="122"/>
      <c r="AA139" s="122"/>
      <c r="AB139" s="122"/>
    </row>
    <row r="140" spans="1:28" ht="18.75" customHeight="1">
      <c r="A140" s="154" t="s">
        <v>59</v>
      </c>
      <c r="B140" s="131">
        <v>-8.4961868429337972</v>
      </c>
      <c r="C140" s="131">
        <v>-7.3289372820780514</v>
      </c>
      <c r="D140" s="131">
        <v>-9.0842016273263795</v>
      </c>
      <c r="E140" s="131">
        <v>-11.52050700009945</v>
      </c>
      <c r="F140" s="131">
        <v>-8.6489754125407039</v>
      </c>
      <c r="G140" s="131">
        <v>-7.4469844822380145</v>
      </c>
      <c r="H140" s="131">
        <v>-9.2814900239963762</v>
      </c>
      <c r="I140" s="131">
        <v>-9.524451261663188</v>
      </c>
      <c r="J140" s="131">
        <v>-6.9215074694450092</v>
      </c>
      <c r="K140" s="131">
        <v>-8.8343896494580978</v>
      </c>
      <c r="L140" s="131">
        <v>-10.728936491840235</v>
      </c>
      <c r="M140" s="131">
        <v>-21.912534057308221</v>
      </c>
      <c r="N140" s="131">
        <v>-224.90788262767705</v>
      </c>
      <c r="O140" s="131">
        <v>119.5209850282254</v>
      </c>
      <c r="P140" s="131">
        <v>605.87210262114206</v>
      </c>
      <c r="Q140" s="131">
        <v>204.80075189047233</v>
      </c>
      <c r="R140" s="131">
        <v>99.798120123103189</v>
      </c>
      <c r="S140" s="131">
        <v>131.29566130421054</v>
      </c>
      <c r="T140" s="131">
        <v>804.53850455028066</v>
      </c>
      <c r="U140" s="122"/>
      <c r="V140" s="122"/>
      <c r="W140" s="122"/>
      <c r="X140" s="122"/>
      <c r="Y140" s="122"/>
      <c r="Z140" s="122"/>
      <c r="AA140" s="122"/>
      <c r="AB140" s="122"/>
    </row>
    <row r="141" spans="1:28" ht="18.75" customHeight="1">
      <c r="A141" s="143" t="s">
        <v>60</v>
      </c>
      <c r="B141" s="119">
        <v>17.400197407779253</v>
      </c>
      <c r="C141" s="119">
        <v>21.421304077800677</v>
      </c>
      <c r="D141" s="119">
        <v>22.380816805019151</v>
      </c>
      <c r="E141" s="119">
        <v>23.508518377270118</v>
      </c>
      <c r="F141" s="119">
        <v>20.447508465902224</v>
      </c>
      <c r="G141" s="119">
        <v>16.216141494624615</v>
      </c>
      <c r="H141" s="119">
        <v>16.768944391369782</v>
      </c>
      <c r="I141" s="119">
        <v>19.774479182699071</v>
      </c>
      <c r="J141" s="119">
        <v>16.934180334715752</v>
      </c>
      <c r="K141" s="119">
        <v>21.192466182071172</v>
      </c>
      <c r="L141" s="119">
        <v>17.800951299207167</v>
      </c>
      <c r="M141" s="119">
        <v>33.000939928006552</v>
      </c>
      <c r="N141" s="119">
        <v>192.98469641318326</v>
      </c>
      <c r="O141" s="119">
        <v>-84.435957971505772</v>
      </c>
      <c r="P141" s="119">
        <v>-294.6366009794865</v>
      </c>
      <c r="Q141" s="119">
        <v>-101.93990034012776</v>
      </c>
      <c r="R141" s="119">
        <v>-63.311523627074926</v>
      </c>
      <c r="S141" s="119">
        <v>-109.52243402607323</v>
      </c>
      <c r="T141" s="119">
        <v>-644.33059934738992</v>
      </c>
      <c r="U141" s="122"/>
      <c r="V141" s="122"/>
      <c r="W141" s="122"/>
      <c r="X141" s="122"/>
      <c r="Y141" s="122"/>
      <c r="Z141" s="122"/>
      <c r="AA141" s="122"/>
      <c r="AB141" s="122"/>
    </row>
    <row r="142" spans="1:28" ht="27.75" customHeight="1">
      <c r="A142" s="271" t="s">
        <v>163</v>
      </c>
      <c r="B142" s="271"/>
      <c r="C142" s="271"/>
      <c r="D142" s="271"/>
      <c r="E142" s="271"/>
      <c r="F142" s="271"/>
      <c r="G142" s="271"/>
      <c r="H142" s="271"/>
      <c r="I142" s="271"/>
      <c r="J142" s="271"/>
      <c r="K142" s="271"/>
      <c r="L142" s="271"/>
      <c r="M142" s="271"/>
      <c r="N142" s="271"/>
      <c r="O142" s="271"/>
      <c r="P142" s="271"/>
      <c r="Q142" s="271"/>
      <c r="R142" s="159"/>
      <c r="S142" s="159"/>
      <c r="T142" s="159"/>
      <c r="U142" s="122"/>
      <c r="V142" s="122"/>
      <c r="W142" s="122"/>
      <c r="X142" s="122"/>
      <c r="Y142" s="122"/>
      <c r="Z142" s="122"/>
      <c r="AA142" s="122"/>
      <c r="AB142" s="122"/>
    </row>
    <row r="143" spans="1:28" ht="15" customHeight="1">
      <c r="A143" s="272"/>
      <c r="B143" s="272"/>
      <c r="C143" s="272"/>
      <c r="D143" s="272"/>
      <c r="E143" s="272"/>
      <c r="F143" s="272"/>
      <c r="G143" s="272"/>
      <c r="H143" s="272"/>
      <c r="I143" s="272"/>
      <c r="J143" s="272"/>
      <c r="K143" s="272"/>
      <c r="L143" s="272"/>
      <c r="M143" s="272"/>
      <c r="N143" s="272"/>
      <c r="O143" s="272"/>
      <c r="P143" s="272"/>
      <c r="Q143" s="272"/>
      <c r="R143" s="159"/>
      <c r="S143" s="159"/>
      <c r="T143" s="159"/>
      <c r="U143" s="122"/>
      <c r="V143" s="122"/>
      <c r="W143" s="122"/>
      <c r="X143" s="122"/>
      <c r="Y143" s="122"/>
      <c r="Z143" s="122"/>
      <c r="AA143" s="122"/>
      <c r="AB143" s="122"/>
    </row>
    <row r="144" spans="1:28" ht="15" customHeight="1">
      <c r="A144" s="124" t="s">
        <v>51</v>
      </c>
      <c r="B144" s="132"/>
      <c r="C144" s="132"/>
      <c r="D144" s="132"/>
      <c r="E144" s="132"/>
      <c r="F144" s="132"/>
      <c r="G144" s="132"/>
      <c r="H144" s="132"/>
      <c r="I144" s="132"/>
      <c r="J144" s="132"/>
      <c r="K144" s="132"/>
      <c r="L144" s="132"/>
      <c r="M144" s="132"/>
      <c r="N144" s="132"/>
      <c r="O144" s="132"/>
      <c r="P144" s="132"/>
      <c r="Q144" s="132"/>
      <c r="R144" s="132"/>
      <c r="S144" s="132"/>
      <c r="T144" s="132"/>
      <c r="U144" s="144"/>
      <c r="V144" s="122"/>
      <c r="W144" s="122"/>
      <c r="X144" s="122"/>
      <c r="Y144" s="122"/>
      <c r="Z144" s="122"/>
      <c r="AA144" s="122"/>
      <c r="AB144" s="123"/>
    </row>
    <row r="145" spans="1:28" ht="15" customHeight="1">
      <c r="A145" s="264" t="s">
        <v>61</v>
      </c>
      <c r="B145" s="264"/>
      <c r="C145" s="264"/>
      <c r="D145" s="264"/>
      <c r="E145" s="264"/>
      <c r="F145" s="264"/>
      <c r="G145" s="264"/>
      <c r="H145" s="264"/>
      <c r="I145" s="264"/>
      <c r="J145" s="264"/>
      <c r="K145" s="264"/>
      <c r="L145" s="264"/>
      <c r="M145" s="264"/>
      <c r="N145" s="264"/>
      <c r="O145" s="264"/>
      <c r="P145" s="264"/>
      <c r="Q145" s="264"/>
      <c r="R145" s="124"/>
      <c r="S145" s="124"/>
      <c r="T145" s="124"/>
      <c r="U145" s="144"/>
      <c r="V145" s="122"/>
      <c r="W145" s="122"/>
      <c r="X145" s="122"/>
      <c r="Y145" s="122"/>
      <c r="Z145" s="122"/>
      <c r="AA145" s="122"/>
      <c r="AB145" s="123"/>
    </row>
    <row r="146" spans="1:28" ht="15" customHeight="1">
      <c r="A146" s="124" t="s">
        <v>153</v>
      </c>
      <c r="B146" s="124"/>
      <c r="C146" s="124"/>
      <c r="D146" s="124"/>
      <c r="E146" s="124"/>
      <c r="F146" s="124"/>
      <c r="G146" s="124"/>
      <c r="H146" s="124"/>
      <c r="I146" s="124"/>
      <c r="J146" s="124"/>
      <c r="K146" s="124"/>
      <c r="L146" s="124"/>
      <c r="M146" s="124"/>
      <c r="N146" s="124"/>
      <c r="O146" s="124"/>
      <c r="P146" s="124"/>
      <c r="Q146" s="124"/>
      <c r="R146" s="124"/>
      <c r="S146" s="124"/>
      <c r="T146" s="124"/>
      <c r="U146" s="144"/>
      <c r="V146" s="122"/>
      <c r="W146" s="122"/>
      <c r="X146" s="122"/>
      <c r="Y146" s="122"/>
      <c r="Z146" s="122"/>
      <c r="AA146" s="122"/>
      <c r="AB146" s="123"/>
    </row>
    <row r="147" spans="1:28" ht="15" customHeight="1">
      <c r="A147" s="157"/>
      <c r="B147" s="124"/>
      <c r="C147" s="124"/>
      <c r="D147" s="124"/>
      <c r="E147" s="124"/>
      <c r="F147" s="124"/>
      <c r="G147" s="124"/>
      <c r="H147" s="124"/>
      <c r="I147" s="124"/>
      <c r="J147" s="124"/>
      <c r="K147" s="124"/>
      <c r="L147" s="124"/>
      <c r="M147" s="124"/>
      <c r="N147" s="124"/>
      <c r="O147" s="124"/>
      <c r="P147" s="124"/>
      <c r="Q147" s="124"/>
      <c r="R147" s="124"/>
      <c r="S147" s="124"/>
      <c r="T147" s="124"/>
      <c r="U147" s="144"/>
      <c r="V147" s="122"/>
      <c r="W147" s="122"/>
      <c r="X147" s="122"/>
      <c r="Y147" s="122"/>
      <c r="Z147" s="122"/>
      <c r="AA147" s="122"/>
      <c r="AB147" s="123"/>
    </row>
    <row r="148" spans="1:28" ht="15" customHeight="1">
      <c r="A148" s="160" t="s">
        <v>164</v>
      </c>
      <c r="B148" s="125"/>
      <c r="C148" s="125"/>
      <c r="D148" s="125"/>
      <c r="E148" s="125"/>
      <c r="F148" s="125"/>
      <c r="G148" s="125"/>
      <c r="H148" s="125"/>
      <c r="I148" s="125"/>
      <c r="J148" s="125"/>
      <c r="K148" s="125"/>
      <c r="L148" s="125"/>
      <c r="M148" s="125"/>
      <c r="N148" s="125"/>
      <c r="O148" s="125"/>
      <c r="P148" s="125"/>
      <c r="Q148" s="125"/>
      <c r="R148" s="125"/>
      <c r="S148" s="125"/>
      <c r="T148" s="125"/>
      <c r="U148" s="144"/>
      <c r="V148" s="122"/>
      <c r="W148" s="122"/>
      <c r="X148" s="122"/>
      <c r="Y148" s="122"/>
      <c r="Z148" s="122"/>
      <c r="AA148" s="122"/>
      <c r="AB148" s="122"/>
    </row>
    <row r="149" spans="1:28" ht="32.25" customHeight="1">
      <c r="A149" s="169"/>
      <c r="B149" s="265">
        <v>2000</v>
      </c>
      <c r="C149" s="265">
        <v>2001</v>
      </c>
      <c r="D149" s="265">
        <v>2002</v>
      </c>
      <c r="E149" s="265">
        <v>2003</v>
      </c>
      <c r="F149" s="265">
        <v>2004</v>
      </c>
      <c r="G149" s="265">
        <v>2005</v>
      </c>
      <c r="H149" s="265">
        <v>2006</v>
      </c>
      <c r="I149" s="265">
        <v>2007</v>
      </c>
      <c r="J149" s="265">
        <v>2008</v>
      </c>
      <c r="K149" s="265">
        <v>2009</v>
      </c>
      <c r="L149" s="265">
        <v>2010</v>
      </c>
      <c r="M149" s="265">
        <v>2011</v>
      </c>
      <c r="N149" s="268">
        <v>2012</v>
      </c>
      <c r="O149" s="268">
        <v>2013</v>
      </c>
      <c r="P149" s="265">
        <v>2014</v>
      </c>
      <c r="Q149" s="265">
        <v>2015</v>
      </c>
      <c r="R149" s="265">
        <v>2016</v>
      </c>
      <c r="S149" s="265" t="s">
        <v>62</v>
      </c>
      <c r="T149" s="265" t="s">
        <v>148</v>
      </c>
      <c r="U149" s="111"/>
      <c r="V149" s="122"/>
      <c r="W149" s="122"/>
      <c r="X149" s="122"/>
      <c r="Y149" s="122"/>
      <c r="Z149" s="122"/>
      <c r="AA149" s="122"/>
      <c r="AB149" s="122"/>
    </row>
    <row r="150" spans="1:28" s="117" customFormat="1" ht="14.25" customHeight="1">
      <c r="A150" s="170"/>
      <c r="B150" s="267"/>
      <c r="C150" s="267"/>
      <c r="D150" s="267"/>
      <c r="E150" s="267"/>
      <c r="F150" s="267"/>
      <c r="G150" s="267"/>
      <c r="H150" s="267"/>
      <c r="I150" s="267"/>
      <c r="J150" s="267"/>
      <c r="K150" s="267"/>
      <c r="L150" s="267"/>
      <c r="M150" s="267"/>
      <c r="N150" s="270"/>
      <c r="O150" s="270"/>
      <c r="P150" s="267"/>
      <c r="Q150" s="267"/>
      <c r="R150" s="267"/>
      <c r="S150" s="267"/>
      <c r="T150" s="267"/>
      <c r="U150" s="111"/>
      <c r="V150" s="122"/>
      <c r="W150" s="122"/>
      <c r="X150" s="122"/>
      <c r="Y150" s="122"/>
      <c r="Z150" s="122"/>
      <c r="AA150" s="122"/>
      <c r="AB150" s="122"/>
    </row>
    <row r="151" spans="1:28" ht="18.75" customHeight="1">
      <c r="A151" s="118" t="s">
        <v>53</v>
      </c>
      <c r="B151" s="150">
        <v>71.855815327226551</v>
      </c>
      <c r="C151" s="150">
        <v>72.858514102608837</v>
      </c>
      <c r="D151" s="150">
        <v>76.516170633220042</v>
      </c>
      <c r="E151" s="150">
        <v>79.413601429353292</v>
      </c>
      <c r="F151" s="150">
        <v>76.754343471189117</v>
      </c>
      <c r="G151" s="150">
        <v>74.598444372673995</v>
      </c>
      <c r="H151" s="150">
        <v>78.407306085108431</v>
      </c>
      <c r="I151" s="150">
        <v>80.227371795628017</v>
      </c>
      <c r="J151" s="150">
        <v>76.216334368669578</v>
      </c>
      <c r="K151" s="150">
        <v>79.645482973702926</v>
      </c>
      <c r="L151" s="150">
        <v>79.807579451070382</v>
      </c>
      <c r="M151" s="150">
        <v>88.900879880743972</v>
      </c>
      <c r="N151" s="150">
        <v>98.67126729793199</v>
      </c>
      <c r="O151" s="150">
        <v>102.60965282400191</v>
      </c>
      <c r="P151" s="150">
        <v>100.47383838643999</v>
      </c>
      <c r="Q151" s="150">
        <v>101.46222394362326</v>
      </c>
      <c r="R151" s="150">
        <v>102.86172688709601</v>
      </c>
      <c r="S151" s="150">
        <v>101.91333250092352</v>
      </c>
      <c r="T151" s="150">
        <v>100.30454503704158</v>
      </c>
      <c r="U151" s="122"/>
      <c r="V151" s="122"/>
      <c r="W151" s="122"/>
      <c r="X151" s="122"/>
      <c r="Y151" s="122"/>
      <c r="Z151" s="122"/>
      <c r="AA151" s="122"/>
      <c r="AB151" s="122"/>
    </row>
    <row r="152" spans="1:28" ht="18.75" customHeight="1">
      <c r="A152" s="151" t="s">
        <v>54</v>
      </c>
      <c r="B152" s="134">
        <v>36.199156990660825</v>
      </c>
      <c r="C152" s="134">
        <v>35.140357987099122</v>
      </c>
      <c r="D152" s="134">
        <v>39.201490684303927</v>
      </c>
      <c r="E152" s="134">
        <v>40.567661018822562</v>
      </c>
      <c r="F152" s="134">
        <v>41.205410802246384</v>
      </c>
      <c r="G152" s="134">
        <v>44.789668121247807</v>
      </c>
      <c r="H152" s="134">
        <v>47.096597929197536</v>
      </c>
      <c r="I152" s="134">
        <v>48.675673248563889</v>
      </c>
      <c r="J152" s="134">
        <v>50.324874699305369</v>
      </c>
      <c r="K152" s="134">
        <v>52.340929766961466</v>
      </c>
      <c r="L152" s="134">
        <v>53.05867671595648</v>
      </c>
      <c r="M152" s="134">
        <v>54.0314487096311</v>
      </c>
      <c r="N152" s="134">
        <v>59.284825939195684</v>
      </c>
      <c r="O152" s="134">
        <v>62.106260743024031</v>
      </c>
      <c r="P152" s="134">
        <v>67.785494055525845</v>
      </c>
      <c r="Q152" s="134">
        <v>66.606472426835111</v>
      </c>
      <c r="R152" s="134">
        <v>65.998877540385166</v>
      </c>
      <c r="S152" s="134">
        <v>65.297062411838752</v>
      </c>
      <c r="T152" s="134">
        <v>65.600060618891433</v>
      </c>
      <c r="U152" s="122"/>
      <c r="V152" s="122"/>
      <c r="W152" s="122"/>
      <c r="X152" s="122"/>
      <c r="Y152" s="122"/>
      <c r="Z152" s="122"/>
      <c r="AA152" s="122"/>
      <c r="AB152" s="122"/>
    </row>
    <row r="153" spans="1:28" ht="18.75" customHeight="1">
      <c r="A153" s="152" t="s">
        <v>55</v>
      </c>
      <c r="B153" s="122">
        <v>11.55128097847154</v>
      </c>
      <c r="C153" s="122">
        <v>13.908383051630071</v>
      </c>
      <c r="D153" s="122">
        <v>16.292739284721737</v>
      </c>
      <c r="E153" s="122">
        <v>17.853096458871857</v>
      </c>
      <c r="F153" s="122">
        <v>19.211530819135692</v>
      </c>
      <c r="G153" s="122">
        <v>20.595005598898545</v>
      </c>
      <c r="H153" s="122">
        <v>21.967380935261076</v>
      </c>
      <c r="I153" s="122">
        <v>19.548458899471388</v>
      </c>
      <c r="J153" s="122">
        <v>21.02504166205631</v>
      </c>
      <c r="K153" s="122">
        <v>27.300446638537412</v>
      </c>
      <c r="L153" s="122">
        <v>26.708421430566087</v>
      </c>
      <c r="M153" s="122">
        <v>24.702932519350266</v>
      </c>
      <c r="N153" s="122">
        <v>28.039637294705127</v>
      </c>
      <c r="O153" s="122">
        <v>27.16845425545154</v>
      </c>
      <c r="P153" s="122">
        <v>34.02174653965929</v>
      </c>
      <c r="Q153" s="122">
        <v>35.62082299821612</v>
      </c>
      <c r="R153" s="122">
        <v>36.322118059787712</v>
      </c>
      <c r="S153" s="122">
        <v>40.177796115137241</v>
      </c>
      <c r="T153" s="122">
        <v>40.574825563438793</v>
      </c>
      <c r="U153" s="122"/>
      <c r="V153" s="122"/>
      <c r="W153" s="122"/>
      <c r="X153" s="122"/>
      <c r="Y153" s="122"/>
      <c r="Z153" s="122"/>
      <c r="AA153" s="122"/>
      <c r="AB153" s="122"/>
    </row>
    <row r="154" spans="1:28" ht="18.75" customHeight="1">
      <c r="A154" s="152" t="s">
        <v>56</v>
      </c>
      <c r="B154" s="131">
        <v>48.323709603035184</v>
      </c>
      <c r="C154" s="131">
        <v>46.092875355540677</v>
      </c>
      <c r="D154" s="131">
        <v>50.663323248195134</v>
      </c>
      <c r="E154" s="131">
        <v>51.282089659390508</v>
      </c>
      <c r="F154" s="131">
        <v>51.521663581835078</v>
      </c>
      <c r="G154" s="131">
        <v>55.904612823920353</v>
      </c>
      <c r="H154" s="131">
        <v>57.568188587989532</v>
      </c>
      <c r="I154" s="131">
        <v>62.326564298573551</v>
      </c>
      <c r="J154" s="131">
        <v>64.525061052717362</v>
      </c>
      <c r="K154" s="131">
        <v>62.719521230008759</v>
      </c>
      <c r="L154" s="131">
        <v>64.90195417475617</v>
      </c>
      <c r="M154" s="131">
        <v>67.366504284908928</v>
      </c>
      <c r="N154" s="131">
        <v>73.652857493053304</v>
      </c>
      <c r="O154" s="131">
        <v>77.80782882428224</v>
      </c>
      <c r="P154" s="131">
        <v>82.11619725295435</v>
      </c>
      <c r="Q154" s="131">
        <v>80.098879926414952</v>
      </c>
      <c r="R154" s="131">
        <v>78.931119757528094</v>
      </c>
      <c r="S154" s="131">
        <v>75.906357276985986</v>
      </c>
      <c r="T154" s="131">
        <v>76.297427382347522</v>
      </c>
      <c r="U154" s="122"/>
      <c r="V154" s="122"/>
      <c r="W154" s="122"/>
      <c r="X154" s="122"/>
      <c r="Y154" s="122"/>
      <c r="Z154" s="122"/>
      <c r="AA154" s="122"/>
      <c r="AB154" s="122"/>
    </row>
    <row r="155" spans="1:28" ht="18.75" customHeight="1">
      <c r="A155" s="153" t="s">
        <v>57</v>
      </c>
      <c r="B155" s="122">
        <v>158.20215107037546</v>
      </c>
      <c r="C155" s="122">
        <v>149.49424887038299</v>
      </c>
      <c r="D155" s="122">
        <v>153.68477154244155</v>
      </c>
      <c r="E155" s="122">
        <v>163.84889534916073</v>
      </c>
      <c r="F155" s="122">
        <v>159.8554071819826</v>
      </c>
      <c r="G155" s="122">
        <v>160.20137269571245</v>
      </c>
      <c r="H155" s="122">
        <v>169.15731536323116</v>
      </c>
      <c r="I155" s="122">
        <v>161.03705220603979</v>
      </c>
      <c r="J155" s="122">
        <v>159.70716010501084</v>
      </c>
      <c r="K155" s="122">
        <v>159.97914944273924</v>
      </c>
      <c r="L155" s="122">
        <v>171.11402946629991</v>
      </c>
      <c r="M155" s="122">
        <v>179.79175649007172</v>
      </c>
      <c r="N155" s="122">
        <v>203.47828951628384</v>
      </c>
      <c r="O155" s="122">
        <v>202.95602572394563</v>
      </c>
      <c r="P155" s="122">
        <v>191.95157353038198</v>
      </c>
      <c r="Q155" s="122">
        <v>195.53004958781938</v>
      </c>
      <c r="R155" s="122">
        <v>187.90479743793213</v>
      </c>
      <c r="S155" s="122">
        <v>181.11695801184112</v>
      </c>
      <c r="T155" s="122">
        <v>179.12442010046007</v>
      </c>
      <c r="U155" s="122"/>
      <c r="V155" s="122"/>
      <c r="W155" s="122"/>
      <c r="X155" s="122"/>
      <c r="Y155" s="122"/>
      <c r="Z155" s="122"/>
      <c r="AA155" s="122"/>
      <c r="AB155" s="122"/>
    </row>
    <row r="156" spans="1:28" ht="18.75" customHeight="1">
      <c r="A156" s="152" t="s">
        <v>58</v>
      </c>
      <c r="B156" s="122">
        <v>24.817784788733825</v>
      </c>
      <c r="C156" s="122">
        <v>36.94539792868629</v>
      </c>
      <c r="D156" s="122">
        <v>36.047091521752698</v>
      </c>
      <c r="E156" s="122">
        <v>50.609409984467256</v>
      </c>
      <c r="F156" s="122">
        <v>65.644477950005594</v>
      </c>
      <c r="G156" s="122">
        <v>72.440357315042874</v>
      </c>
      <c r="H156" s="122">
        <v>84.283947527674002</v>
      </c>
      <c r="I156" s="122">
        <v>74.220367201256707</v>
      </c>
      <c r="J156" s="122">
        <v>90.833577757369312</v>
      </c>
      <c r="K156" s="122">
        <v>59.982633880644109</v>
      </c>
      <c r="L156" s="122">
        <v>54.675876726886294</v>
      </c>
      <c r="M156" s="122">
        <v>56.255792400370716</v>
      </c>
      <c r="N156" s="122">
        <v>51.136571511096143</v>
      </c>
      <c r="O156" s="122">
        <v>46.37570711436674</v>
      </c>
      <c r="P156" s="122">
        <v>36.219482916435339</v>
      </c>
      <c r="Q156" s="122">
        <v>18.777263244405109</v>
      </c>
      <c r="R156" s="122">
        <v>19.521635235648496</v>
      </c>
      <c r="S156" s="122">
        <v>20.819427706876095</v>
      </c>
      <c r="T156" s="122">
        <v>22.208445049819282</v>
      </c>
      <c r="U156" s="122"/>
      <c r="V156" s="122"/>
      <c r="W156" s="122"/>
      <c r="X156" s="122"/>
      <c r="Y156" s="122"/>
      <c r="Z156" s="122"/>
      <c r="AA156" s="122"/>
      <c r="AB156" s="122"/>
    </row>
    <row r="157" spans="1:28" ht="18.75" customHeight="1">
      <c r="A157" s="154" t="s">
        <v>59</v>
      </c>
      <c r="B157" s="131">
        <v>183.16128391190702</v>
      </c>
      <c r="C157" s="131">
        <v>167.32173639042838</v>
      </c>
      <c r="D157" s="131">
        <v>171.2510971620076</v>
      </c>
      <c r="E157" s="131">
        <v>179.95510963424212</v>
      </c>
      <c r="F157" s="131">
        <v>170.66415222791574</v>
      </c>
      <c r="G157" s="131">
        <v>169.09975059460254</v>
      </c>
      <c r="H157" s="131">
        <v>176.60942266274407</v>
      </c>
      <c r="I157" s="131">
        <v>170.42919105826687</v>
      </c>
      <c r="J157" s="131">
        <v>166.90567066521265</v>
      </c>
      <c r="K157" s="131">
        <v>167.88755159359502</v>
      </c>
      <c r="L157" s="131">
        <v>183.68183919331699</v>
      </c>
      <c r="M157" s="131">
        <v>195.13858106528906</v>
      </c>
      <c r="N157" s="131">
        <v>223.8575829701297</v>
      </c>
      <c r="O157" s="131">
        <v>229.00441774566298</v>
      </c>
      <c r="P157" s="131">
        <v>216.31645731577765</v>
      </c>
      <c r="Q157" s="131">
        <v>220.71470031375245</v>
      </c>
      <c r="R157" s="131">
        <v>212.31480733565968</v>
      </c>
      <c r="S157" s="131">
        <v>203.24929192347562</v>
      </c>
      <c r="T157" s="131">
        <v>200.12681723353668</v>
      </c>
      <c r="U157" s="122"/>
      <c r="V157" s="122"/>
      <c r="W157" s="122"/>
      <c r="X157" s="122"/>
      <c r="Y157" s="122"/>
      <c r="Z157" s="122"/>
      <c r="AA157" s="122"/>
      <c r="AB157" s="122"/>
    </row>
    <row r="158" spans="1:28" ht="18.75" customHeight="1">
      <c r="A158" s="143" t="s">
        <v>60</v>
      </c>
      <c r="B158" s="119">
        <v>65.520193193118985</v>
      </c>
      <c r="C158" s="119">
        <v>61.236324989305544</v>
      </c>
      <c r="D158" s="119">
        <v>65.24919043770285</v>
      </c>
      <c r="E158" s="119">
        <v>68.099958039709847</v>
      </c>
      <c r="F158" s="119">
        <v>67.18507848618755</v>
      </c>
      <c r="G158" s="119">
        <v>70.072293222758447</v>
      </c>
      <c r="H158" s="119">
        <v>72.998866993296957</v>
      </c>
      <c r="I158" s="119">
        <v>72.28036942534321</v>
      </c>
      <c r="J158" s="119">
        <v>71.419256176908036</v>
      </c>
      <c r="K158" s="119">
        <v>72.181695762804694</v>
      </c>
      <c r="L158" s="119">
        <v>75.829211313972181</v>
      </c>
      <c r="M158" s="119">
        <v>76.862467126699201</v>
      </c>
      <c r="N158" s="119">
        <v>83.959445825711526</v>
      </c>
      <c r="O158" s="119">
        <v>86.479092580389349</v>
      </c>
      <c r="P158" s="119">
        <v>90.896107692939836</v>
      </c>
      <c r="Q158" s="119">
        <v>90.324578287738333</v>
      </c>
      <c r="R158" s="119">
        <v>88.509005776538402</v>
      </c>
      <c r="S158" s="119">
        <v>86.285735820599342</v>
      </c>
      <c r="T158" s="119">
        <v>86.795685461773758</v>
      </c>
      <c r="U158" s="122"/>
      <c r="V158" s="122"/>
      <c r="W158" s="122"/>
      <c r="X158" s="122"/>
      <c r="Y158" s="122"/>
      <c r="Z158" s="122"/>
      <c r="AA158" s="122"/>
      <c r="AB158" s="122"/>
    </row>
    <row r="159" spans="1:28" ht="15" customHeight="1">
      <c r="A159" s="124" t="s">
        <v>51</v>
      </c>
      <c r="B159" s="132"/>
      <c r="C159" s="132"/>
      <c r="D159" s="132"/>
      <c r="E159" s="132"/>
      <c r="F159" s="132"/>
      <c r="G159" s="132"/>
      <c r="H159" s="132"/>
      <c r="I159" s="132"/>
      <c r="J159" s="132"/>
      <c r="K159" s="132"/>
      <c r="L159" s="132"/>
      <c r="M159" s="132"/>
      <c r="N159" s="132"/>
      <c r="O159" s="132"/>
      <c r="P159" s="132"/>
      <c r="Q159" s="132"/>
      <c r="R159" s="132"/>
      <c r="S159" s="132"/>
      <c r="T159" s="132"/>
      <c r="U159" s="144"/>
      <c r="V159" s="122"/>
      <c r="W159" s="122"/>
      <c r="X159" s="122"/>
      <c r="Y159" s="122"/>
      <c r="Z159" s="122"/>
      <c r="AA159" s="122"/>
      <c r="AB159" s="123"/>
    </row>
    <row r="160" spans="1:28" ht="15" customHeight="1">
      <c r="A160" s="264" t="s">
        <v>61</v>
      </c>
      <c r="B160" s="264"/>
      <c r="C160" s="264"/>
      <c r="D160" s="264"/>
      <c r="E160" s="264"/>
      <c r="F160" s="264"/>
      <c r="G160" s="264"/>
      <c r="H160" s="264"/>
      <c r="I160" s="264"/>
      <c r="J160" s="264"/>
      <c r="K160" s="264"/>
      <c r="L160" s="264"/>
      <c r="M160" s="264"/>
      <c r="N160" s="264"/>
      <c r="O160" s="264"/>
      <c r="P160" s="264"/>
      <c r="Q160" s="264"/>
      <c r="R160" s="124"/>
      <c r="S160" s="124"/>
      <c r="T160" s="124"/>
      <c r="U160" s="144"/>
      <c r="V160" s="122"/>
      <c r="W160" s="122"/>
      <c r="X160" s="122"/>
      <c r="Y160" s="122"/>
      <c r="Z160" s="122"/>
      <c r="AA160" s="122"/>
      <c r="AB160" s="123"/>
    </row>
    <row r="161" spans="1:28" ht="15" customHeight="1">
      <c r="A161" s="124" t="s">
        <v>153</v>
      </c>
      <c r="B161" s="124"/>
      <c r="C161" s="124"/>
      <c r="D161" s="124"/>
      <c r="E161" s="124"/>
      <c r="F161" s="124"/>
      <c r="G161" s="124"/>
      <c r="H161" s="124"/>
      <c r="I161" s="124"/>
      <c r="J161" s="124"/>
      <c r="K161" s="124"/>
      <c r="L161" s="124"/>
      <c r="M161" s="124"/>
      <c r="N161" s="124"/>
      <c r="O161" s="124"/>
      <c r="P161" s="124"/>
      <c r="Q161" s="124"/>
      <c r="R161" s="124"/>
      <c r="S161" s="124"/>
      <c r="T161" s="124"/>
      <c r="U161" s="144"/>
      <c r="V161" s="122"/>
      <c r="W161" s="122"/>
      <c r="X161" s="122"/>
      <c r="Y161" s="122"/>
      <c r="Z161" s="122"/>
      <c r="AA161" s="122"/>
      <c r="AB161" s="123"/>
    </row>
    <row r="162" spans="1:28" ht="15" customHeight="1">
      <c r="A162" s="124"/>
      <c r="B162" s="124"/>
      <c r="C162" s="124"/>
      <c r="D162" s="124"/>
      <c r="E162" s="124"/>
      <c r="F162" s="124"/>
      <c r="G162" s="124"/>
      <c r="H162" s="124"/>
      <c r="I162" s="124"/>
      <c r="J162" s="124"/>
      <c r="K162" s="124"/>
      <c r="L162" s="124"/>
      <c r="M162" s="124"/>
      <c r="N162" s="124"/>
      <c r="O162" s="124"/>
      <c r="P162" s="124"/>
      <c r="Q162" s="124"/>
      <c r="R162" s="124"/>
      <c r="S162" s="124"/>
      <c r="T162" s="124"/>
      <c r="U162" s="144"/>
      <c r="V162" s="122"/>
      <c r="W162" s="122"/>
      <c r="X162" s="122"/>
      <c r="Y162" s="122"/>
      <c r="Z162" s="122"/>
      <c r="AA162" s="122"/>
      <c r="AB162" s="123"/>
    </row>
    <row r="163" spans="1:28" ht="15" customHeight="1">
      <c r="A163" s="161" t="s">
        <v>165</v>
      </c>
      <c r="B163" s="125"/>
      <c r="C163" s="125"/>
      <c r="D163" s="125"/>
      <c r="E163" s="125"/>
      <c r="F163" s="125"/>
      <c r="G163" s="125"/>
      <c r="H163" s="125"/>
      <c r="I163" s="125"/>
      <c r="J163" s="125"/>
      <c r="K163" s="125"/>
      <c r="L163" s="125"/>
      <c r="M163" s="125"/>
      <c r="N163" s="125"/>
      <c r="O163" s="125"/>
      <c r="P163" s="125"/>
      <c r="Q163" s="125"/>
      <c r="R163" s="125"/>
      <c r="S163" s="125"/>
      <c r="T163" s="125"/>
      <c r="U163" s="144"/>
      <c r="V163" s="122"/>
      <c r="W163" s="122"/>
      <c r="X163" s="122"/>
      <c r="Y163" s="122"/>
      <c r="Z163" s="122"/>
      <c r="AA163" s="122"/>
      <c r="AB163" s="122"/>
    </row>
    <row r="164" spans="1:28" ht="32.25" customHeight="1">
      <c r="A164" s="169"/>
      <c r="B164" s="265">
        <v>2000</v>
      </c>
      <c r="C164" s="265">
        <v>2001</v>
      </c>
      <c r="D164" s="265">
        <v>2002</v>
      </c>
      <c r="E164" s="265">
        <v>2003</v>
      </c>
      <c r="F164" s="265">
        <v>2004</v>
      </c>
      <c r="G164" s="265">
        <v>2005</v>
      </c>
      <c r="H164" s="265">
        <v>2006</v>
      </c>
      <c r="I164" s="265">
        <v>2007</v>
      </c>
      <c r="J164" s="265">
        <v>2008</v>
      </c>
      <c r="K164" s="265">
        <v>2009</v>
      </c>
      <c r="L164" s="265">
        <v>2010</v>
      </c>
      <c r="M164" s="265">
        <v>2011</v>
      </c>
      <c r="N164" s="268">
        <v>2012</v>
      </c>
      <c r="O164" s="268">
        <v>2013</v>
      </c>
      <c r="P164" s="265">
        <v>2014</v>
      </c>
      <c r="Q164" s="265">
        <v>2015</v>
      </c>
      <c r="R164" s="265">
        <v>2016</v>
      </c>
      <c r="S164" s="265" t="s">
        <v>62</v>
      </c>
      <c r="T164" s="265" t="s">
        <v>148</v>
      </c>
      <c r="U164" s="111"/>
      <c r="V164" s="122"/>
      <c r="W164" s="122"/>
      <c r="X164" s="122"/>
      <c r="Y164" s="122"/>
      <c r="Z164" s="122"/>
      <c r="AA164" s="122"/>
      <c r="AB164" s="122"/>
    </row>
    <row r="165" spans="1:28" s="117" customFormat="1" ht="14.25" customHeight="1">
      <c r="A165" s="174"/>
      <c r="B165" s="266"/>
      <c r="C165" s="266"/>
      <c r="D165" s="266"/>
      <c r="E165" s="266"/>
      <c r="F165" s="266"/>
      <c r="G165" s="266"/>
      <c r="H165" s="266"/>
      <c r="I165" s="266"/>
      <c r="J165" s="266"/>
      <c r="K165" s="266"/>
      <c r="L165" s="266"/>
      <c r="M165" s="266"/>
      <c r="N165" s="269"/>
      <c r="O165" s="269"/>
      <c r="P165" s="266"/>
      <c r="Q165" s="266"/>
      <c r="R165" s="266"/>
      <c r="S165" s="266"/>
      <c r="T165" s="266"/>
      <c r="U165" s="111"/>
      <c r="V165" s="122"/>
      <c r="W165" s="122"/>
      <c r="X165" s="122"/>
      <c r="Y165" s="122"/>
      <c r="Z165" s="122"/>
      <c r="AA165" s="122"/>
      <c r="AB165" s="122"/>
    </row>
    <row r="166" spans="1:28" ht="18.75" customHeight="1">
      <c r="A166" s="145" t="s">
        <v>166</v>
      </c>
      <c r="B166" s="162">
        <v>83.431925716661695</v>
      </c>
      <c r="C166" s="162">
        <v>82.586153401802704</v>
      </c>
      <c r="D166" s="162">
        <v>83.438942239120266</v>
      </c>
      <c r="E166" s="162">
        <v>83.947591577301068</v>
      </c>
      <c r="F166" s="162">
        <v>83.914752387737806</v>
      </c>
      <c r="G166" s="162">
        <v>84.122441028898237</v>
      </c>
      <c r="H166" s="162">
        <v>83.581605282402919</v>
      </c>
      <c r="I166" s="162">
        <v>82.804247011454578</v>
      </c>
      <c r="J166" s="162">
        <v>83.028174537547144</v>
      </c>
      <c r="K166" s="119">
        <v>83.72001243280225</v>
      </c>
      <c r="L166" s="119">
        <v>83.467844950809393</v>
      </c>
      <c r="M166" s="119">
        <v>83.145835604052024</v>
      </c>
      <c r="N166" s="119">
        <v>85.114472932767029</v>
      </c>
      <c r="O166" s="119">
        <v>85.503646635217549</v>
      </c>
      <c r="P166" s="119">
        <v>87.00909392662146</v>
      </c>
      <c r="Q166" s="122">
        <v>85.856070135175514</v>
      </c>
      <c r="R166" s="122"/>
      <c r="S166" s="122"/>
      <c r="T166" s="122"/>
      <c r="U166" s="122"/>
      <c r="V166" s="122"/>
      <c r="W166" s="122"/>
      <c r="X166" s="122"/>
      <c r="Y166" s="122"/>
      <c r="Z166" s="122"/>
      <c r="AA166" s="122"/>
      <c r="AB166" s="122"/>
    </row>
    <row r="167" spans="1:28" ht="18.75" customHeight="1">
      <c r="A167" s="163" t="s">
        <v>167</v>
      </c>
      <c r="B167" s="119"/>
      <c r="C167" s="119"/>
      <c r="D167" s="119"/>
      <c r="E167" s="119"/>
      <c r="F167" s="119"/>
      <c r="G167" s="119"/>
      <c r="H167" s="119"/>
      <c r="I167" s="119"/>
      <c r="J167" s="119"/>
      <c r="K167" s="119"/>
      <c r="L167" s="119">
        <v>73.108414754943979</v>
      </c>
      <c r="M167" s="119">
        <v>71.565794512655174</v>
      </c>
      <c r="N167" s="119">
        <v>74.063620486090315</v>
      </c>
      <c r="O167" s="119">
        <v>74.99403254790424</v>
      </c>
      <c r="P167" s="119">
        <v>78.081750512157356</v>
      </c>
      <c r="Q167" s="119">
        <v>76.562541083321761</v>
      </c>
      <c r="R167" s="122"/>
      <c r="S167" s="122"/>
      <c r="T167" s="122"/>
      <c r="U167" s="122"/>
      <c r="V167" s="122"/>
      <c r="W167" s="122"/>
      <c r="X167" s="122"/>
      <c r="Y167" s="122"/>
      <c r="Z167" s="122"/>
      <c r="AA167" s="122"/>
      <c r="AB167" s="122"/>
    </row>
    <row r="168" spans="1:28" ht="49.5" customHeight="1">
      <c r="A168" s="263" t="s">
        <v>168</v>
      </c>
      <c r="B168" s="263"/>
      <c r="C168" s="263"/>
      <c r="D168" s="263"/>
      <c r="E168" s="263"/>
      <c r="F168" s="263"/>
      <c r="G168" s="263"/>
      <c r="H168" s="263"/>
      <c r="I168" s="263"/>
      <c r="J168" s="263"/>
      <c r="K168" s="263"/>
      <c r="L168" s="263"/>
      <c r="M168" s="263"/>
      <c r="N168" s="263"/>
      <c r="O168" s="263"/>
      <c r="P168" s="263"/>
      <c r="Q168" s="132"/>
      <c r="R168" s="132"/>
      <c r="S168" s="132"/>
      <c r="T168" s="132"/>
      <c r="U168" s="144"/>
      <c r="V168" s="122"/>
      <c r="W168" s="122"/>
      <c r="X168" s="122"/>
      <c r="Y168" s="122"/>
      <c r="Z168" s="122"/>
      <c r="AA168" s="122"/>
      <c r="AB168" s="123"/>
    </row>
    <row r="169" spans="1:28" ht="15" customHeight="1">
      <c r="A169" s="264" t="s">
        <v>169</v>
      </c>
      <c r="B169" s="264"/>
      <c r="C169" s="264"/>
      <c r="D169" s="264"/>
      <c r="E169" s="264"/>
      <c r="F169" s="264"/>
      <c r="G169" s="264"/>
      <c r="H169" s="264"/>
      <c r="I169" s="264"/>
      <c r="J169" s="264"/>
      <c r="K169" s="264"/>
      <c r="L169" s="264"/>
      <c r="M169" s="264"/>
      <c r="N169" s="264"/>
      <c r="O169" s="264"/>
      <c r="P169" s="264"/>
      <c r="Q169" s="264"/>
      <c r="R169" s="124"/>
      <c r="S169" s="124"/>
      <c r="T169" s="124"/>
      <c r="U169" s="144"/>
      <c r="V169" s="122"/>
      <c r="W169" s="122"/>
      <c r="X169" s="122"/>
      <c r="Y169" s="122"/>
      <c r="Z169" s="122"/>
      <c r="AA169" s="122"/>
      <c r="AB169" s="123"/>
    </row>
    <row r="170" spans="1:28" ht="15" customHeight="1">
      <c r="A170" s="124" t="s">
        <v>153</v>
      </c>
      <c r="B170" s="124"/>
      <c r="C170" s="124"/>
      <c r="D170" s="124"/>
      <c r="E170" s="124"/>
      <c r="F170" s="124"/>
      <c r="G170" s="124"/>
      <c r="H170" s="124"/>
      <c r="I170" s="124"/>
      <c r="J170" s="124"/>
      <c r="K170" s="124"/>
      <c r="L170" s="124"/>
      <c r="M170" s="124"/>
      <c r="N170" s="124"/>
      <c r="O170" s="124"/>
      <c r="P170" s="124"/>
      <c r="Q170" s="124"/>
      <c r="R170" s="124"/>
      <c r="S170" s="124"/>
      <c r="T170" s="124"/>
      <c r="U170" s="144"/>
      <c r="V170" s="122"/>
      <c r="W170" s="122"/>
      <c r="X170" s="122"/>
      <c r="Y170" s="122"/>
      <c r="Z170" s="122"/>
      <c r="AA170" s="122"/>
      <c r="AB170" s="123"/>
    </row>
  </sheetData>
  <mergeCells count="210">
    <mergeCell ref="R2:R3"/>
    <mergeCell ref="S2:S3"/>
    <mergeCell ref="H2:H3"/>
    <mergeCell ref="I2:I3"/>
    <mergeCell ref="J2:J3"/>
    <mergeCell ref="K2:K3"/>
    <mergeCell ref="L2:L3"/>
    <mergeCell ref="M2:M3"/>
    <mergeCell ref="B2:B3"/>
    <mergeCell ref="C2:C3"/>
    <mergeCell ref="D2:D3"/>
    <mergeCell ref="E2:E3"/>
    <mergeCell ref="F2:F3"/>
    <mergeCell ref="G2:G3"/>
    <mergeCell ref="A1:T1"/>
    <mergeCell ref="A37:Q37"/>
    <mergeCell ref="B41:B42"/>
    <mergeCell ref="C41:C42"/>
    <mergeCell ref="D41:D42"/>
    <mergeCell ref="E41:E42"/>
    <mergeCell ref="F41:F42"/>
    <mergeCell ref="G41:G42"/>
    <mergeCell ref="H41:H42"/>
    <mergeCell ref="N2:N3"/>
    <mergeCell ref="O2:O3"/>
    <mergeCell ref="P2:P3"/>
    <mergeCell ref="Q2:Q3"/>
    <mergeCell ref="O41:O42"/>
    <mergeCell ref="P41:P42"/>
    <mergeCell ref="Q41:Q42"/>
    <mergeCell ref="R41:R42"/>
    <mergeCell ref="S41:S42"/>
    <mergeCell ref="I41:I42"/>
    <mergeCell ref="J41:J42"/>
    <mergeCell ref="K41:K42"/>
    <mergeCell ref="L41:L42"/>
    <mergeCell ref="M41:M42"/>
    <mergeCell ref="N41:N42"/>
    <mergeCell ref="P56:P57"/>
    <mergeCell ref="Q56:Q57"/>
    <mergeCell ref="R56:R57"/>
    <mergeCell ref="S56:S57"/>
    <mergeCell ref="T56:T57"/>
    <mergeCell ref="V56:Y56"/>
    <mergeCell ref="A52:Q52"/>
    <mergeCell ref="B56:B57"/>
    <mergeCell ref="C56:C57"/>
    <mergeCell ref="D56:D57"/>
    <mergeCell ref="E56:E57"/>
    <mergeCell ref="F56:F57"/>
    <mergeCell ref="G56:G57"/>
    <mergeCell ref="H56:H57"/>
    <mergeCell ref="I56:I57"/>
    <mergeCell ref="T2:T3"/>
    <mergeCell ref="V2:Y2"/>
    <mergeCell ref="A40:Q40"/>
    <mergeCell ref="T41:T42"/>
    <mergeCell ref="V41:Y41"/>
    <mergeCell ref="B71:B72"/>
    <mergeCell ref="C71:C72"/>
    <mergeCell ref="D71:D72"/>
    <mergeCell ref="E71:E72"/>
    <mergeCell ref="F71:F72"/>
    <mergeCell ref="G71:G72"/>
    <mergeCell ref="H71:H72"/>
    <mergeCell ref="A67:Q67"/>
    <mergeCell ref="I71:I72"/>
    <mergeCell ref="J71:J72"/>
    <mergeCell ref="K71:K72"/>
    <mergeCell ref="L71:L72"/>
    <mergeCell ref="M71:M72"/>
    <mergeCell ref="J56:J57"/>
    <mergeCell ref="K56:K57"/>
    <mergeCell ref="L56:L57"/>
    <mergeCell ref="M56:M57"/>
    <mergeCell ref="N56:N57"/>
    <mergeCell ref="O56:O57"/>
    <mergeCell ref="S71:S72"/>
    <mergeCell ref="T71:T72"/>
    <mergeCell ref="V71:Y71"/>
    <mergeCell ref="A82:Q82"/>
    <mergeCell ref="B86:B87"/>
    <mergeCell ref="C86:C87"/>
    <mergeCell ref="D86:D87"/>
    <mergeCell ref="E86:E87"/>
    <mergeCell ref="F86:F87"/>
    <mergeCell ref="G86:G87"/>
    <mergeCell ref="H86:H87"/>
    <mergeCell ref="I86:I87"/>
    <mergeCell ref="J86:J87"/>
    <mergeCell ref="K86:K87"/>
    <mergeCell ref="L86:L87"/>
    <mergeCell ref="M86:M87"/>
    <mergeCell ref="N71:N72"/>
    <mergeCell ref="O71:O72"/>
    <mergeCell ref="P71:P72"/>
    <mergeCell ref="Q71:Q72"/>
    <mergeCell ref="R71:R72"/>
    <mergeCell ref="S86:S87"/>
    <mergeCell ref="T86:T87"/>
    <mergeCell ref="N86:N87"/>
    <mergeCell ref="A97:Q97"/>
    <mergeCell ref="B102:B103"/>
    <mergeCell ref="C102:C103"/>
    <mergeCell ref="D102:D103"/>
    <mergeCell ref="E102:E103"/>
    <mergeCell ref="F102:F103"/>
    <mergeCell ref="G102:G103"/>
    <mergeCell ref="H102:H103"/>
    <mergeCell ref="I102:I103"/>
    <mergeCell ref="J102:J103"/>
    <mergeCell ref="K102:K103"/>
    <mergeCell ref="L102:L103"/>
    <mergeCell ref="M102:M103"/>
    <mergeCell ref="N102:N103"/>
    <mergeCell ref="O86:O87"/>
    <mergeCell ref="P86:P87"/>
    <mergeCell ref="Q86:Q87"/>
    <mergeCell ref="R86:R87"/>
    <mergeCell ref="T102:T103"/>
    <mergeCell ref="V102:Y102"/>
    <mergeCell ref="A113:Q113"/>
    <mergeCell ref="B117:B118"/>
    <mergeCell ref="C117:C118"/>
    <mergeCell ref="D117:D118"/>
    <mergeCell ref="E117:E118"/>
    <mergeCell ref="F117:F118"/>
    <mergeCell ref="G117:G118"/>
    <mergeCell ref="H117:H118"/>
    <mergeCell ref="I117:I118"/>
    <mergeCell ref="J117:J118"/>
    <mergeCell ref="K117:K118"/>
    <mergeCell ref="L117:L118"/>
    <mergeCell ref="M117:M118"/>
    <mergeCell ref="N117:N118"/>
    <mergeCell ref="O102:O103"/>
    <mergeCell ref="P102:P103"/>
    <mergeCell ref="Q102:Q103"/>
    <mergeCell ref="R102:R103"/>
    <mergeCell ref="S102:S103"/>
    <mergeCell ref="S132:S133"/>
    <mergeCell ref="T117:T118"/>
    <mergeCell ref="V117:Y117"/>
    <mergeCell ref="A128:Q128"/>
    <mergeCell ref="B132:B133"/>
    <mergeCell ref="C132:C133"/>
    <mergeCell ref="D132:D133"/>
    <mergeCell ref="E132:E133"/>
    <mergeCell ref="F132:F133"/>
    <mergeCell ref="G132:G133"/>
    <mergeCell ref="H132:H133"/>
    <mergeCell ref="I132:I133"/>
    <mergeCell ref="J132:J133"/>
    <mergeCell ref="K132:K133"/>
    <mergeCell ref="L132:L133"/>
    <mergeCell ref="M132:M133"/>
    <mergeCell ref="N132:N133"/>
    <mergeCell ref="O117:O118"/>
    <mergeCell ref="P117:P118"/>
    <mergeCell ref="Q117:Q118"/>
    <mergeCell ref="R117:R118"/>
    <mergeCell ref="S117:S118"/>
    <mergeCell ref="P149:P150"/>
    <mergeCell ref="Q149:Q150"/>
    <mergeCell ref="R149:R150"/>
    <mergeCell ref="S149:S150"/>
    <mergeCell ref="T132:T133"/>
    <mergeCell ref="A142:Q143"/>
    <mergeCell ref="A145:Q145"/>
    <mergeCell ref="B149:B150"/>
    <mergeCell ref="C149:C150"/>
    <mergeCell ref="D149:D150"/>
    <mergeCell ref="E149:E150"/>
    <mergeCell ref="F149:F150"/>
    <mergeCell ref="G149:G150"/>
    <mergeCell ref="H149:H150"/>
    <mergeCell ref="I149:I150"/>
    <mergeCell ref="J149:J150"/>
    <mergeCell ref="K149:K150"/>
    <mergeCell ref="L149:L150"/>
    <mergeCell ref="M149:M150"/>
    <mergeCell ref="N149:N150"/>
    <mergeCell ref="O132:O133"/>
    <mergeCell ref="P132:P133"/>
    <mergeCell ref="Q132:Q133"/>
    <mergeCell ref="R132:R133"/>
    <mergeCell ref="A168:P168"/>
    <mergeCell ref="A169:Q169"/>
    <mergeCell ref="P164:P165"/>
    <mergeCell ref="Q164:Q165"/>
    <mergeCell ref="R164:R165"/>
    <mergeCell ref="S164:S165"/>
    <mergeCell ref="T164:T165"/>
    <mergeCell ref="T149:T150"/>
    <mergeCell ref="A160:Q160"/>
    <mergeCell ref="B164:B165"/>
    <mergeCell ref="C164:C165"/>
    <mergeCell ref="D164:D165"/>
    <mergeCell ref="E164:E165"/>
    <mergeCell ref="F164:F165"/>
    <mergeCell ref="G164:G165"/>
    <mergeCell ref="H164:H165"/>
    <mergeCell ref="I164:I165"/>
    <mergeCell ref="J164:J165"/>
    <mergeCell ref="K164:K165"/>
    <mergeCell ref="L164:L165"/>
    <mergeCell ref="M164:M165"/>
    <mergeCell ref="N164:N165"/>
    <mergeCell ref="O164:O165"/>
    <mergeCell ref="O149:O15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80"/>
  <sheetViews>
    <sheetView showGridLines="0" workbookViewId="0">
      <selection sqref="A1:T1"/>
    </sheetView>
  </sheetViews>
  <sheetFormatPr defaultRowHeight="15"/>
  <cols>
    <col min="1" max="1" width="44.7109375" customWidth="1"/>
    <col min="14" max="14" width="12" bestFit="1" customWidth="1"/>
    <col min="21" max="21" width="9.5703125" customWidth="1"/>
    <col min="22" max="22" width="11.7109375" customWidth="1"/>
    <col min="23" max="23" width="11" customWidth="1"/>
    <col min="24" max="24" width="12" customWidth="1"/>
    <col min="25" max="25" width="10.7109375" customWidth="1"/>
    <col min="27" max="27" width="13.28515625" customWidth="1"/>
  </cols>
  <sheetData>
    <row r="1" spans="1:28" s="62" customFormat="1" ht="24" customHeight="1">
      <c r="A1" s="276" t="s">
        <v>70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  <c r="R1" s="276"/>
      <c r="S1" s="276"/>
      <c r="T1" s="276"/>
      <c r="U1" s="63"/>
      <c r="W1" s="65"/>
      <c r="X1" s="65"/>
      <c r="Y1" s="65"/>
      <c r="Z1" s="66"/>
      <c r="AA1" s="67"/>
    </row>
    <row r="2" spans="1:28" s="62" customFormat="1" ht="32.25" customHeight="1">
      <c r="A2" s="173"/>
      <c r="B2" s="277">
        <v>2000</v>
      </c>
      <c r="C2" s="277">
        <v>2001</v>
      </c>
      <c r="D2" s="277">
        <v>2002</v>
      </c>
      <c r="E2" s="277">
        <v>2003</v>
      </c>
      <c r="F2" s="277">
        <v>2004</v>
      </c>
      <c r="G2" s="277">
        <v>2005</v>
      </c>
      <c r="H2" s="277">
        <v>2006</v>
      </c>
      <c r="I2" s="277">
        <v>2007</v>
      </c>
      <c r="J2" s="277">
        <v>2008</v>
      </c>
      <c r="K2" s="277">
        <v>2009</v>
      </c>
      <c r="L2" s="277">
        <v>2010</v>
      </c>
      <c r="M2" s="277">
        <v>2011</v>
      </c>
      <c r="N2" s="278">
        <v>2012</v>
      </c>
      <c r="O2" s="278">
        <v>2013</v>
      </c>
      <c r="P2" s="277">
        <v>2014</v>
      </c>
      <c r="Q2" s="277">
        <v>2015</v>
      </c>
      <c r="R2" s="277">
        <v>2016</v>
      </c>
      <c r="S2" s="277" t="s">
        <v>62</v>
      </c>
      <c r="T2" s="277" t="s">
        <v>148</v>
      </c>
      <c r="U2" s="111"/>
      <c r="V2" s="275" t="s">
        <v>154</v>
      </c>
      <c r="W2" s="275"/>
      <c r="X2" s="275"/>
      <c r="Y2" s="275"/>
      <c r="Z2" s="112"/>
      <c r="AA2" s="176" t="s">
        <v>36</v>
      </c>
    </row>
    <row r="3" spans="1:28" s="117" customFormat="1" ht="14.25" customHeight="1">
      <c r="A3" s="174"/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66"/>
      <c r="N3" s="269"/>
      <c r="O3" s="269"/>
      <c r="P3" s="266"/>
      <c r="Q3" s="266"/>
      <c r="R3" s="266"/>
      <c r="S3" s="266"/>
      <c r="T3" s="266"/>
      <c r="U3" s="111"/>
      <c r="V3" s="175" t="s">
        <v>149</v>
      </c>
      <c r="W3" s="175" t="s">
        <v>37</v>
      </c>
      <c r="X3" s="175" t="s">
        <v>38</v>
      </c>
      <c r="Y3" s="175" t="s">
        <v>150</v>
      </c>
      <c r="Z3" s="116"/>
      <c r="AA3" s="175" t="s">
        <v>151</v>
      </c>
      <c r="AB3" s="111"/>
    </row>
    <row r="4" spans="1:28" s="62" customFormat="1" ht="18.75" customHeight="1">
      <c r="A4" s="118" t="s">
        <v>71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20"/>
      <c r="N4" s="119"/>
      <c r="O4" s="119"/>
      <c r="P4" s="119"/>
      <c r="Q4" s="119"/>
      <c r="R4" s="119"/>
      <c r="S4" s="119"/>
      <c r="T4" s="119"/>
      <c r="U4" s="121"/>
      <c r="V4" s="119"/>
      <c r="W4" s="119"/>
      <c r="X4" s="119"/>
      <c r="Y4" s="119"/>
      <c r="Z4" s="122"/>
      <c r="AA4" s="119"/>
      <c r="AB4" s="123"/>
    </row>
    <row r="5" spans="1:28" s="62" customFormat="1" ht="18.75" customHeight="1">
      <c r="A5" s="124" t="s">
        <v>42</v>
      </c>
      <c r="B5" s="125">
        <v>5721.28</v>
      </c>
      <c r="C5" s="125">
        <v>6093.16</v>
      </c>
      <c r="D5" s="125">
        <v>5758.96</v>
      </c>
      <c r="E5" s="125">
        <v>5811.58</v>
      </c>
      <c r="F5" s="125">
        <v>6081.76</v>
      </c>
      <c r="G5" s="125">
        <v>5678.99</v>
      </c>
      <c r="H5" s="125">
        <v>5936.21</v>
      </c>
      <c r="I5" s="125">
        <v>6014.57</v>
      </c>
      <c r="J5" s="125">
        <v>6396.55</v>
      </c>
      <c r="K5" s="125">
        <v>5962.34</v>
      </c>
      <c r="L5" s="125">
        <v>6221.61</v>
      </c>
      <c r="M5" s="125">
        <v>6162.73</v>
      </c>
      <c r="N5" s="125">
        <v>6340.11</v>
      </c>
      <c r="O5" s="125">
        <v>6624.15</v>
      </c>
      <c r="P5" s="125">
        <v>6656.77</v>
      </c>
      <c r="Q5" s="125">
        <v>6932.9</v>
      </c>
      <c r="R5" s="125">
        <v>6789.65</v>
      </c>
      <c r="S5" s="125">
        <v>7294.39</v>
      </c>
      <c r="T5" s="125">
        <v>7304.75</v>
      </c>
      <c r="U5" s="114"/>
      <c r="V5" s="122">
        <v>1.366655991702781</v>
      </c>
      <c r="W5" s="122">
        <v>-0.14827309788153498</v>
      </c>
      <c r="X5" s="122">
        <v>1.8418631671180741</v>
      </c>
      <c r="Y5" s="122">
        <v>2.0264607961320236</v>
      </c>
      <c r="Z5" s="122"/>
      <c r="AA5" s="122">
        <v>0.14202695496127396</v>
      </c>
      <c r="AB5" s="123"/>
    </row>
    <row r="6" spans="1:28" s="62" customFormat="1" ht="18.75" customHeight="1">
      <c r="A6" s="126" t="s">
        <v>43</v>
      </c>
      <c r="B6" s="125">
        <v>6229.6260917370964</v>
      </c>
      <c r="C6" s="125">
        <v>6455.4648459472019</v>
      </c>
      <c r="D6" s="125">
        <v>6445.2410481537108</v>
      </c>
      <c r="E6" s="125">
        <v>6289.7327196289507</v>
      </c>
      <c r="F6" s="125">
        <v>6657.6740424176342</v>
      </c>
      <c r="G6" s="125">
        <v>6175.3075087084926</v>
      </c>
      <c r="H6" s="125">
        <v>6272.1291936516609</v>
      </c>
      <c r="I6" s="125">
        <v>6069.1691742438989</v>
      </c>
      <c r="J6" s="125">
        <v>6347.291202552673</v>
      </c>
      <c r="K6" s="125">
        <v>6209.2822351482091</v>
      </c>
      <c r="L6" s="125">
        <v>6263.8212434326597</v>
      </c>
      <c r="M6" s="125">
        <v>6162.73</v>
      </c>
      <c r="N6" s="125">
        <v>6142.49</v>
      </c>
      <c r="O6" s="125">
        <v>6339.5791263243073</v>
      </c>
      <c r="P6" s="125">
        <v>6597.6354981791246</v>
      </c>
      <c r="Q6" s="125">
        <v>7004.6078118180685</v>
      </c>
      <c r="R6" s="125">
        <v>6843.7207735002066</v>
      </c>
      <c r="S6" s="125">
        <v>7200.0359434179973</v>
      </c>
      <c r="T6" s="125">
        <v>7068.8550253590156</v>
      </c>
      <c r="U6" s="127"/>
      <c r="V6" s="122">
        <v>0.70459402533162852</v>
      </c>
      <c r="W6" s="122">
        <v>-0.17499936453994058</v>
      </c>
      <c r="X6" s="122">
        <v>0.2850402874783331</v>
      </c>
      <c r="Y6" s="122">
        <v>1.5228298837155263</v>
      </c>
      <c r="Z6" s="122"/>
      <c r="AA6" s="122">
        <v>-1.8219480998411173</v>
      </c>
      <c r="AB6" s="123"/>
    </row>
    <row r="7" spans="1:28" s="62" customFormat="1" ht="18.75" customHeight="1">
      <c r="A7" s="124" t="s">
        <v>44</v>
      </c>
      <c r="B7" s="125">
        <v>91.839861907420712</v>
      </c>
      <c r="C7" s="125">
        <v>94.387625762153121</v>
      </c>
      <c r="D7" s="125">
        <v>89.352127515070961</v>
      </c>
      <c r="E7" s="125">
        <v>92.397884919072396</v>
      </c>
      <c r="F7" s="125">
        <v>91.349620922437055</v>
      </c>
      <c r="G7" s="125">
        <v>91.962869735497705</v>
      </c>
      <c r="H7" s="125">
        <v>94.644255829556869</v>
      </c>
      <c r="I7" s="125">
        <v>99.100384703797602</v>
      </c>
      <c r="J7" s="125">
        <v>100.77606014716194</v>
      </c>
      <c r="K7" s="125">
        <v>96.023014805956635</v>
      </c>
      <c r="L7" s="125">
        <v>99.32611034395471</v>
      </c>
      <c r="M7" s="125">
        <v>100</v>
      </c>
      <c r="N7" s="125">
        <v>103.21726205496469</v>
      </c>
      <c r="O7" s="125">
        <v>104.48879756850178</v>
      </c>
      <c r="P7" s="125">
        <v>100.89629840625776</v>
      </c>
      <c r="Q7" s="125">
        <v>98.976276563306158</v>
      </c>
      <c r="R7" s="125">
        <v>99.20992139671192</v>
      </c>
      <c r="S7" s="125">
        <v>101.31046646604949</v>
      </c>
      <c r="T7" s="125">
        <v>103.33710302156047</v>
      </c>
      <c r="U7" s="114"/>
      <c r="V7" s="122">
        <v>0.65742975559250905</v>
      </c>
      <c r="W7" s="122">
        <v>2.6773119447298654E-2</v>
      </c>
      <c r="X7" s="122">
        <v>1.5523979201453653</v>
      </c>
      <c r="Y7" s="122">
        <v>0.49607651105998407</v>
      </c>
      <c r="Z7" s="122"/>
      <c r="AA7" s="122">
        <v>2.0004216999535078</v>
      </c>
      <c r="AB7" s="123"/>
    </row>
    <row r="8" spans="1:28" s="62" customFormat="1" ht="18.75" customHeight="1">
      <c r="A8" s="118" t="s">
        <v>72</v>
      </c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21"/>
      <c r="V8" s="119"/>
      <c r="W8" s="119"/>
      <c r="X8" s="119"/>
      <c r="Y8" s="119"/>
      <c r="Z8" s="122"/>
      <c r="AA8" s="119"/>
      <c r="AB8" s="123"/>
    </row>
    <row r="9" spans="1:28" s="62" customFormat="1" ht="18.75" customHeight="1">
      <c r="A9" s="124" t="s">
        <v>42</v>
      </c>
      <c r="B9" s="125">
        <v>3110.9100000000003</v>
      </c>
      <c r="C9" s="125">
        <v>3396.22</v>
      </c>
      <c r="D9" s="125">
        <v>3256.9199999999996</v>
      </c>
      <c r="E9" s="125">
        <v>3277.15</v>
      </c>
      <c r="F9" s="125">
        <v>3387.9700000000007</v>
      </c>
      <c r="G9" s="125">
        <v>3303.04</v>
      </c>
      <c r="H9" s="125">
        <v>3342.0400000000009</v>
      </c>
      <c r="I9" s="125">
        <v>3680.12</v>
      </c>
      <c r="J9" s="125">
        <v>3908.5700000000006</v>
      </c>
      <c r="K9" s="125">
        <v>3653.8799999999997</v>
      </c>
      <c r="L9" s="125">
        <v>3843.9300000000003</v>
      </c>
      <c r="M9" s="125">
        <v>4213.7299999999996</v>
      </c>
      <c r="N9" s="125">
        <v>4363.28</v>
      </c>
      <c r="O9" s="125">
        <v>4258.49</v>
      </c>
      <c r="P9" s="125">
        <v>4337.1400000000003</v>
      </c>
      <c r="Q9" s="125">
        <v>4492.92</v>
      </c>
      <c r="R9" s="125">
        <v>4445.8700000000008</v>
      </c>
      <c r="S9" s="125">
        <v>4580</v>
      </c>
      <c r="T9" s="125">
        <v>4568.13</v>
      </c>
      <c r="U9" s="114"/>
      <c r="V9" s="122">
        <v>2.1573221924816588</v>
      </c>
      <c r="W9" s="122">
        <v>1.2057708783590915</v>
      </c>
      <c r="X9" s="122">
        <v>3.0795057372440482</v>
      </c>
      <c r="Y9" s="122">
        <v>2.1810528008566754</v>
      </c>
      <c r="Z9" s="122"/>
      <c r="AA9" s="122">
        <v>-0.25917030567685351</v>
      </c>
      <c r="AB9" s="123"/>
    </row>
    <row r="10" spans="1:28" s="62" customFormat="1" ht="18.75" customHeight="1">
      <c r="A10" s="126" t="s">
        <v>43</v>
      </c>
      <c r="B10" s="125">
        <v>3987.44</v>
      </c>
      <c r="C10" s="125">
        <v>4235.3500000000004</v>
      </c>
      <c r="D10" s="125">
        <v>4068.42</v>
      </c>
      <c r="E10" s="125">
        <v>4015.16</v>
      </c>
      <c r="F10" s="125">
        <v>4225.8900000000003</v>
      </c>
      <c r="G10" s="125">
        <v>4135.3100000000004</v>
      </c>
      <c r="H10" s="125">
        <v>4053.34</v>
      </c>
      <c r="I10" s="125">
        <v>4093.42</v>
      </c>
      <c r="J10" s="125">
        <v>4124.6899999999996</v>
      </c>
      <c r="K10" s="125">
        <v>4168</v>
      </c>
      <c r="L10" s="125">
        <v>4236.72</v>
      </c>
      <c r="M10" s="125">
        <v>4213.7299999999996</v>
      </c>
      <c r="N10" s="125">
        <v>4155.58</v>
      </c>
      <c r="O10" s="125">
        <v>4216.67</v>
      </c>
      <c r="P10" s="125">
        <v>4586.05</v>
      </c>
      <c r="Q10" s="125">
        <v>4807.1000000000004</v>
      </c>
      <c r="R10" s="125">
        <v>4885.46</v>
      </c>
      <c r="S10" s="125">
        <v>4988.05</v>
      </c>
      <c r="T10" s="125">
        <v>4928.6000000000004</v>
      </c>
      <c r="U10" s="114"/>
      <c r="V10" s="122">
        <v>1.1842099587624499</v>
      </c>
      <c r="W10" s="122">
        <v>0.73091573308827762</v>
      </c>
      <c r="X10" s="122">
        <v>0.485717592675039</v>
      </c>
      <c r="Y10" s="122">
        <v>1.9088090393053259</v>
      </c>
      <c r="Z10" s="122"/>
      <c r="AA10" s="122">
        <v>-1.1918485179579157</v>
      </c>
      <c r="AB10" s="123"/>
    </row>
    <row r="11" spans="1:28" s="62" customFormat="1" ht="18.75" customHeight="1">
      <c r="A11" s="124" t="s">
        <v>44</v>
      </c>
      <c r="B11" s="125">
        <v>78.017725658567912</v>
      </c>
      <c r="C11" s="125">
        <v>80.187469748663034</v>
      </c>
      <c r="D11" s="125">
        <v>80.053681773268238</v>
      </c>
      <c r="E11" s="125">
        <v>81.619412426902045</v>
      </c>
      <c r="F11" s="125">
        <v>80.171750802789489</v>
      </c>
      <c r="G11" s="125">
        <v>79.874060227649196</v>
      </c>
      <c r="H11" s="125">
        <v>82.451509125807377</v>
      </c>
      <c r="I11" s="125">
        <v>89.903308236144824</v>
      </c>
      <c r="J11" s="125">
        <v>94.760333503851228</v>
      </c>
      <c r="K11" s="125">
        <v>87.665067178502881</v>
      </c>
      <c r="L11" s="125">
        <v>90.728912932646011</v>
      </c>
      <c r="M11" s="125">
        <v>100</v>
      </c>
      <c r="N11" s="125">
        <v>104.99809894166397</v>
      </c>
      <c r="O11" s="125">
        <v>100.99177787211235</v>
      </c>
      <c r="P11" s="125">
        <v>94.572453418519203</v>
      </c>
      <c r="Q11" s="125">
        <v>93.464250795698021</v>
      </c>
      <c r="R11" s="125">
        <v>91.002075546622024</v>
      </c>
      <c r="S11" s="125">
        <v>91.819448481871675</v>
      </c>
      <c r="T11" s="125">
        <v>92.686158341111053</v>
      </c>
      <c r="U11" s="121"/>
      <c r="V11" s="122">
        <v>0.96172340933016187</v>
      </c>
      <c r="W11" s="122">
        <v>0.47140953878455072</v>
      </c>
      <c r="X11" s="122">
        <v>2.5812505565050436</v>
      </c>
      <c r="Y11" s="122">
        <v>0.26714448350226849</v>
      </c>
      <c r="Z11" s="122"/>
      <c r="AA11" s="122">
        <v>0.94392840903471209</v>
      </c>
      <c r="AB11" s="123"/>
    </row>
    <row r="12" spans="1:28" s="62" customFormat="1" ht="18.75" customHeight="1">
      <c r="A12" s="118" t="s">
        <v>73</v>
      </c>
      <c r="B12" s="119"/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21"/>
      <c r="V12" s="119"/>
      <c r="W12" s="119"/>
      <c r="X12" s="119"/>
      <c r="Y12" s="119"/>
      <c r="Z12" s="122"/>
      <c r="AA12" s="119"/>
      <c r="AB12" s="123"/>
    </row>
    <row r="13" spans="1:28" s="62" customFormat="1" ht="18.75" customHeight="1">
      <c r="A13" s="124" t="s">
        <v>42</v>
      </c>
      <c r="B13" s="125">
        <v>2610.3699999999994</v>
      </c>
      <c r="C13" s="125">
        <v>2696.94</v>
      </c>
      <c r="D13" s="125">
        <v>2502.0400000000004</v>
      </c>
      <c r="E13" s="125">
        <v>2534.4299999999998</v>
      </c>
      <c r="F13" s="125">
        <v>2693.7899999999995</v>
      </c>
      <c r="G13" s="125">
        <v>2375.9499999999998</v>
      </c>
      <c r="H13" s="125">
        <v>2594.1699999999992</v>
      </c>
      <c r="I13" s="125">
        <v>2334.4499999999998</v>
      </c>
      <c r="J13" s="125">
        <v>2487.9799999999996</v>
      </c>
      <c r="K13" s="125">
        <v>2308.4600000000005</v>
      </c>
      <c r="L13" s="125">
        <v>2377.6799999999994</v>
      </c>
      <c r="M13" s="125">
        <v>1949</v>
      </c>
      <c r="N13" s="125">
        <v>1976.83</v>
      </c>
      <c r="O13" s="125">
        <v>2365.66</v>
      </c>
      <c r="P13" s="125">
        <v>2319.63</v>
      </c>
      <c r="Q13" s="125">
        <v>2439.9799999999996</v>
      </c>
      <c r="R13" s="125">
        <v>2343.7799999999988</v>
      </c>
      <c r="S13" s="125">
        <v>2714.3900000000003</v>
      </c>
      <c r="T13" s="125">
        <v>2736.62</v>
      </c>
      <c r="U13" s="128"/>
      <c r="V13" s="122">
        <v>0.26274238960570795</v>
      </c>
      <c r="W13" s="122">
        <v>-1.8642952896654741</v>
      </c>
      <c r="X13" s="122">
        <v>1.4558356482186063E-2</v>
      </c>
      <c r="Y13" s="122">
        <v>1.7730140420396889</v>
      </c>
      <c r="Z13" s="122"/>
      <c r="AA13" s="122">
        <v>0.81896853436682127</v>
      </c>
      <c r="AB13" s="123"/>
    </row>
    <row r="14" spans="1:28" s="62" customFormat="1" ht="18.75" customHeight="1">
      <c r="A14" s="126" t="s">
        <v>43</v>
      </c>
      <c r="B14" s="125">
        <v>2242.1860917370964</v>
      </c>
      <c r="C14" s="125">
        <v>2220.1148459472015</v>
      </c>
      <c r="D14" s="125">
        <v>2376.8210481537108</v>
      </c>
      <c r="E14" s="125">
        <v>2274.5727196289508</v>
      </c>
      <c r="F14" s="125">
        <v>2431.7840424176338</v>
      </c>
      <c r="G14" s="125">
        <v>2039.9975087084922</v>
      </c>
      <c r="H14" s="125">
        <v>2218.7891936516608</v>
      </c>
      <c r="I14" s="125">
        <v>1975.7491742438988</v>
      </c>
      <c r="J14" s="125">
        <v>2222.6012025526734</v>
      </c>
      <c r="K14" s="125">
        <v>2041.2822351482091</v>
      </c>
      <c r="L14" s="125">
        <v>2027.1012434326594</v>
      </c>
      <c r="M14" s="125">
        <v>1949</v>
      </c>
      <c r="N14" s="125">
        <v>1986.9099999999999</v>
      </c>
      <c r="O14" s="125">
        <v>2122.9091263243072</v>
      </c>
      <c r="P14" s="125">
        <v>2011.5854981791244</v>
      </c>
      <c r="Q14" s="125">
        <v>2197.5078118180681</v>
      </c>
      <c r="R14" s="125">
        <v>1958.2607735002066</v>
      </c>
      <c r="S14" s="125">
        <v>2211.9859434179971</v>
      </c>
      <c r="T14" s="125">
        <v>2140.2550253590152</v>
      </c>
      <c r="U14" s="129"/>
      <c r="V14" s="122">
        <v>-0.25814584631124182</v>
      </c>
      <c r="W14" s="122">
        <v>-1.8723052091632386</v>
      </c>
      <c r="X14" s="122">
        <v>-0.12675505753606542</v>
      </c>
      <c r="Y14" s="122">
        <v>0.6812875139038832</v>
      </c>
      <c r="Z14" s="122"/>
      <c r="AA14" s="122">
        <v>-3.2428288376978589</v>
      </c>
      <c r="AB14" s="123"/>
    </row>
    <row r="15" spans="1:28" s="62" customFormat="1" ht="18.75" customHeight="1">
      <c r="A15" s="124" t="s">
        <v>44</v>
      </c>
      <c r="B15" s="125">
        <v>116.42075604784698</v>
      </c>
      <c r="C15" s="125">
        <v>121.47749946014001</v>
      </c>
      <c r="D15" s="125">
        <v>105.26833738465749</v>
      </c>
      <c r="E15" s="125">
        <v>111.42444372644367</v>
      </c>
      <c r="F15" s="125">
        <v>110.77422801581855</v>
      </c>
      <c r="G15" s="125">
        <v>116.46827948844883</v>
      </c>
      <c r="H15" s="125">
        <v>116.91827269676487</v>
      </c>
      <c r="I15" s="125">
        <v>118.15518034536811</v>
      </c>
      <c r="J15" s="125">
        <v>111.94000962217319</v>
      </c>
      <c r="K15" s="125">
        <v>113.08872238494708</v>
      </c>
      <c r="L15" s="125">
        <v>117.2945854432843</v>
      </c>
      <c r="M15" s="125">
        <v>100</v>
      </c>
      <c r="N15" s="125">
        <v>99.492679587902828</v>
      </c>
      <c r="O15" s="125">
        <v>111.43482171071551</v>
      </c>
      <c r="P15" s="125">
        <v>115.31351772518323</v>
      </c>
      <c r="Q15" s="125">
        <v>111.03396251325843</v>
      </c>
      <c r="R15" s="125">
        <v>119.68681759430399</v>
      </c>
      <c r="S15" s="130">
        <v>122.71280511871971</v>
      </c>
      <c r="T15" s="130">
        <v>127.86420158228331</v>
      </c>
      <c r="U15" s="121"/>
      <c r="V15" s="122">
        <v>0.52223636740733603</v>
      </c>
      <c r="W15" s="122">
        <v>8.1627511120618834E-3</v>
      </c>
      <c r="X15" s="131">
        <v>0.14149276325172711</v>
      </c>
      <c r="Y15" s="131">
        <v>1.084339061501427</v>
      </c>
      <c r="Z15" s="122"/>
      <c r="AA15" s="131">
        <v>4.1979290250759336</v>
      </c>
      <c r="AB15" s="123"/>
    </row>
    <row r="16" spans="1:28" s="62" customFormat="1" ht="18.75" customHeight="1">
      <c r="A16" s="118" t="s">
        <v>152</v>
      </c>
      <c r="B16" s="119">
        <v>425.59300000000002</v>
      </c>
      <c r="C16" s="119">
        <v>427.25599999999997</v>
      </c>
      <c r="D16" s="119">
        <v>406.35899999999998</v>
      </c>
      <c r="E16" s="119">
        <v>403.30200000000002</v>
      </c>
      <c r="F16" s="119">
        <v>380.60700000000003</v>
      </c>
      <c r="G16" s="119">
        <v>370.625</v>
      </c>
      <c r="H16" s="119">
        <v>360.21800000000002</v>
      </c>
      <c r="I16" s="119">
        <v>351.298</v>
      </c>
      <c r="J16" s="119">
        <v>343.27</v>
      </c>
      <c r="K16" s="119">
        <v>337.87299999999999</v>
      </c>
      <c r="L16" s="119">
        <v>309.40499999999997</v>
      </c>
      <c r="M16" s="119">
        <v>299.03500000000003</v>
      </c>
      <c r="N16" s="119">
        <v>296.12400000000002</v>
      </c>
      <c r="O16" s="119">
        <v>281.33199999999999</v>
      </c>
      <c r="P16" s="119">
        <v>265.149</v>
      </c>
      <c r="Q16" s="119">
        <v>258.18</v>
      </c>
      <c r="R16" s="119">
        <v>250.93</v>
      </c>
      <c r="S16" s="119">
        <v>243.899</v>
      </c>
      <c r="T16" s="119">
        <v>244.71600000000001</v>
      </c>
      <c r="U16" s="128"/>
      <c r="V16" s="119">
        <v>-3.027583962008018</v>
      </c>
      <c r="W16" s="119">
        <v>-2.7279548813818888</v>
      </c>
      <c r="X16" s="119">
        <v>-3.546381866010595</v>
      </c>
      <c r="Y16" s="119">
        <v>-2.8893458255777937</v>
      </c>
      <c r="Z16" s="122"/>
      <c r="AA16" s="119">
        <v>0.33497472314359927</v>
      </c>
      <c r="AB16" s="123"/>
    </row>
    <row r="17" spans="1:28" s="62" customFormat="1" ht="17.25" customHeight="1">
      <c r="A17" s="124" t="s">
        <v>51</v>
      </c>
      <c r="B17" s="132"/>
      <c r="C17" s="132"/>
      <c r="D17" s="132"/>
      <c r="E17" s="132"/>
      <c r="F17" s="132"/>
      <c r="G17" s="132"/>
      <c r="H17" s="132"/>
      <c r="I17" s="132"/>
      <c r="J17" s="132"/>
      <c r="K17" s="132"/>
      <c r="L17" s="132"/>
      <c r="M17" s="132"/>
      <c r="N17" s="132"/>
      <c r="O17" s="132"/>
      <c r="P17" s="132"/>
      <c r="Q17" s="132"/>
      <c r="R17" s="132"/>
      <c r="S17" s="132"/>
      <c r="T17" s="132"/>
      <c r="U17" s="128"/>
      <c r="V17" s="133"/>
      <c r="W17" s="133"/>
      <c r="X17" s="133"/>
      <c r="Y17" s="133"/>
      <c r="Z17" s="122"/>
      <c r="AA17" s="133"/>
      <c r="AB17" s="123"/>
    </row>
    <row r="18" spans="1:28" s="62" customFormat="1" ht="17.25" customHeight="1">
      <c r="A18" s="264" t="s">
        <v>74</v>
      </c>
      <c r="B18" s="264"/>
      <c r="C18" s="264"/>
      <c r="D18" s="264"/>
      <c r="E18" s="264"/>
      <c r="F18" s="264"/>
      <c r="G18" s="264"/>
      <c r="H18" s="264"/>
      <c r="I18" s="264"/>
      <c r="J18" s="264"/>
      <c r="K18" s="264"/>
      <c r="L18" s="264"/>
      <c r="M18" s="264"/>
      <c r="N18" s="264"/>
      <c r="O18" s="264"/>
      <c r="P18" s="264"/>
      <c r="Q18" s="264"/>
      <c r="R18" s="124"/>
      <c r="S18" s="124"/>
      <c r="T18" s="124"/>
      <c r="U18" s="128"/>
      <c r="V18" s="133"/>
      <c r="W18" s="133"/>
      <c r="X18" s="133"/>
      <c r="Y18" s="133"/>
      <c r="Z18" s="122"/>
      <c r="AA18" s="133"/>
      <c r="AB18" s="123"/>
    </row>
    <row r="19" spans="1:28" s="62" customFormat="1" ht="17.25" customHeight="1">
      <c r="A19" s="124" t="s">
        <v>153</v>
      </c>
      <c r="B19" s="124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8"/>
      <c r="V19" s="133"/>
      <c r="W19" s="133"/>
      <c r="X19" s="133"/>
      <c r="Y19" s="133"/>
      <c r="Z19" s="122"/>
      <c r="AA19" s="133"/>
      <c r="AB19" s="123"/>
    </row>
    <row r="20" spans="1:28" s="73" customFormat="1" ht="25.5" customHeight="1">
      <c r="A20" s="79"/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69"/>
      <c r="U20" s="70"/>
      <c r="V20" s="70"/>
      <c r="W20" s="70"/>
      <c r="X20" s="70"/>
      <c r="Y20" s="71"/>
      <c r="Z20" s="72"/>
    </row>
    <row r="21" spans="1:28" s="62" customFormat="1" ht="19.5" customHeight="1">
      <c r="A21" s="276" t="s">
        <v>75</v>
      </c>
      <c r="B21" s="276"/>
      <c r="C21" s="276"/>
      <c r="D21" s="276"/>
      <c r="E21" s="276"/>
      <c r="F21" s="276"/>
      <c r="G21" s="276"/>
      <c r="H21" s="276"/>
      <c r="I21" s="276"/>
      <c r="J21" s="276"/>
      <c r="K21" s="276"/>
      <c r="L21" s="276"/>
      <c r="M21" s="276"/>
      <c r="N21" s="276"/>
      <c r="O21" s="276"/>
      <c r="P21" s="276"/>
      <c r="Q21" s="279"/>
      <c r="R21" s="110"/>
      <c r="S21" s="110"/>
      <c r="T21" s="110"/>
      <c r="U21" s="128"/>
      <c r="V21" s="133"/>
      <c r="W21" s="133"/>
      <c r="X21" s="133"/>
      <c r="Y21" s="133"/>
      <c r="Z21" s="122"/>
      <c r="AA21" s="133"/>
      <c r="AB21" s="123"/>
    </row>
    <row r="22" spans="1:28" s="62" customFormat="1" ht="32.25" customHeight="1">
      <c r="A22" s="173"/>
      <c r="B22" s="277">
        <v>2000</v>
      </c>
      <c r="C22" s="277">
        <v>2001</v>
      </c>
      <c r="D22" s="277">
        <v>2002</v>
      </c>
      <c r="E22" s="277">
        <v>2003</v>
      </c>
      <c r="F22" s="277">
        <v>2004</v>
      </c>
      <c r="G22" s="277">
        <v>2005</v>
      </c>
      <c r="H22" s="277">
        <v>2006</v>
      </c>
      <c r="I22" s="277">
        <v>2007</v>
      </c>
      <c r="J22" s="277">
        <v>2008</v>
      </c>
      <c r="K22" s="277">
        <v>2009</v>
      </c>
      <c r="L22" s="277">
        <v>2010</v>
      </c>
      <c r="M22" s="277">
        <v>2011</v>
      </c>
      <c r="N22" s="278">
        <v>2012</v>
      </c>
      <c r="O22" s="278">
        <v>2013</v>
      </c>
      <c r="P22" s="277">
        <v>2014</v>
      </c>
      <c r="Q22" s="268">
        <v>2015</v>
      </c>
      <c r="R22" s="265">
        <v>2016</v>
      </c>
      <c r="S22" s="265" t="s">
        <v>62</v>
      </c>
      <c r="T22" s="166"/>
      <c r="U22" s="111"/>
      <c r="V22" s="275" t="s">
        <v>35</v>
      </c>
      <c r="W22" s="275"/>
      <c r="X22" s="275"/>
      <c r="Y22" s="275"/>
      <c r="Z22" s="112"/>
      <c r="AA22" s="176" t="s">
        <v>36</v>
      </c>
    </row>
    <row r="23" spans="1:28" s="117" customFormat="1" ht="14.25" customHeight="1">
      <c r="A23" s="174"/>
      <c r="B23" s="266"/>
      <c r="C23" s="266"/>
      <c r="D23" s="266"/>
      <c r="E23" s="266"/>
      <c r="F23" s="266"/>
      <c r="G23" s="266"/>
      <c r="H23" s="266"/>
      <c r="I23" s="266"/>
      <c r="J23" s="266"/>
      <c r="K23" s="266"/>
      <c r="L23" s="266"/>
      <c r="M23" s="266"/>
      <c r="N23" s="269"/>
      <c r="O23" s="269"/>
      <c r="P23" s="266"/>
      <c r="Q23" s="270"/>
      <c r="R23" s="267"/>
      <c r="S23" s="267"/>
      <c r="T23" s="166"/>
      <c r="U23" s="111"/>
      <c r="V23" s="175" t="s">
        <v>63</v>
      </c>
      <c r="W23" s="175" t="s">
        <v>37</v>
      </c>
      <c r="X23" s="175" t="s">
        <v>38</v>
      </c>
      <c r="Y23" s="175" t="s">
        <v>64</v>
      </c>
      <c r="Z23" s="116"/>
      <c r="AA23" s="175" t="s">
        <v>65</v>
      </c>
      <c r="AB23" s="111"/>
    </row>
    <row r="24" spans="1:28" s="62" customFormat="1" ht="18.75" customHeight="1">
      <c r="A24" s="118" t="s">
        <v>76</v>
      </c>
      <c r="B24" s="134"/>
      <c r="C24" s="134"/>
      <c r="D24" s="134"/>
      <c r="E24" s="134"/>
      <c r="F24" s="134"/>
      <c r="G24" s="134"/>
      <c r="H24" s="134"/>
      <c r="I24" s="134"/>
      <c r="J24" s="134"/>
      <c r="K24" s="134"/>
      <c r="L24" s="134"/>
      <c r="M24" s="134"/>
      <c r="N24" s="134"/>
      <c r="O24" s="134"/>
      <c r="P24" s="134"/>
      <c r="Q24" s="122"/>
      <c r="R24" s="122"/>
      <c r="S24" s="122"/>
      <c r="T24" s="122"/>
      <c r="U24" s="121"/>
      <c r="V24" s="119"/>
      <c r="W24" s="119"/>
      <c r="X24" s="119"/>
      <c r="Y24" s="119"/>
      <c r="Z24" s="122"/>
      <c r="AA24" s="119"/>
      <c r="AB24" s="123"/>
    </row>
    <row r="25" spans="1:28" s="62" customFormat="1" ht="18.75" customHeight="1">
      <c r="A25" s="126" t="s">
        <v>42</v>
      </c>
      <c r="B25" s="135">
        <v>809.21</v>
      </c>
      <c r="C25" s="135">
        <v>895.72</v>
      </c>
      <c r="D25" s="135">
        <v>875.5</v>
      </c>
      <c r="E25" s="135">
        <v>858.9</v>
      </c>
      <c r="F25" s="135">
        <v>940.45</v>
      </c>
      <c r="G25" s="135">
        <v>825.42000000000007</v>
      </c>
      <c r="H25" s="135">
        <v>839.42</v>
      </c>
      <c r="I25" s="135">
        <v>808.83999999999992</v>
      </c>
      <c r="J25" s="135">
        <v>891.3599999999999</v>
      </c>
      <c r="K25" s="135">
        <v>784.28</v>
      </c>
      <c r="L25" s="135">
        <v>838.31999999999994</v>
      </c>
      <c r="M25" s="135">
        <v>834.66000000000008</v>
      </c>
      <c r="N25" s="135">
        <v>853.38999999999987</v>
      </c>
      <c r="O25" s="135">
        <v>857.44</v>
      </c>
      <c r="P25" s="135">
        <v>904.7</v>
      </c>
      <c r="Q25" s="135">
        <v>969.83999999999992</v>
      </c>
      <c r="R25" s="135">
        <v>945.77</v>
      </c>
      <c r="S25" s="135">
        <v>923.86999999999989</v>
      </c>
      <c r="T25" s="125"/>
      <c r="U25" s="114"/>
      <c r="V25" s="134">
        <v>0.78253359662729949</v>
      </c>
      <c r="W25" s="134">
        <v>0.39746549928536545</v>
      </c>
      <c r="X25" s="134">
        <v>0.31063229462671149</v>
      </c>
      <c r="Y25" s="134">
        <v>1.3978437338663774</v>
      </c>
      <c r="Z25" s="122"/>
      <c r="AA25" s="134">
        <v>-2.315573553823878</v>
      </c>
      <c r="AB25" s="123"/>
    </row>
    <row r="26" spans="1:28" s="62" customFormat="1" ht="18.75" customHeight="1">
      <c r="A26" s="136" t="s">
        <v>43</v>
      </c>
      <c r="B26" s="130">
        <v>777.13</v>
      </c>
      <c r="C26" s="130">
        <v>878.86</v>
      </c>
      <c r="D26" s="130">
        <v>840.99</v>
      </c>
      <c r="E26" s="130">
        <v>833.23</v>
      </c>
      <c r="F26" s="130">
        <v>926.75</v>
      </c>
      <c r="G26" s="130">
        <v>808.8</v>
      </c>
      <c r="H26" s="130">
        <v>810.61</v>
      </c>
      <c r="I26" s="130">
        <v>788.58</v>
      </c>
      <c r="J26" s="130">
        <v>893.33</v>
      </c>
      <c r="K26" s="130">
        <v>797.8</v>
      </c>
      <c r="L26" s="130">
        <v>853.81</v>
      </c>
      <c r="M26" s="130">
        <v>834.66000000000008</v>
      </c>
      <c r="N26" s="130">
        <v>835.24</v>
      </c>
      <c r="O26" s="130">
        <v>825.38</v>
      </c>
      <c r="P26" s="130">
        <v>936.72</v>
      </c>
      <c r="Q26" s="130">
        <v>1069.17</v>
      </c>
      <c r="R26" s="130">
        <v>1047.47</v>
      </c>
      <c r="S26" s="130">
        <v>1000.44</v>
      </c>
      <c r="T26" s="125"/>
      <c r="U26" s="114"/>
      <c r="V26" s="131">
        <v>1.4969020480179562</v>
      </c>
      <c r="W26" s="131">
        <v>0.80207998753110132</v>
      </c>
      <c r="X26" s="131">
        <v>1.0890275796209936</v>
      </c>
      <c r="Y26" s="131">
        <v>2.2899179085767774</v>
      </c>
      <c r="Z26" s="122"/>
      <c r="AA26" s="131">
        <v>-4.4898660582164611</v>
      </c>
      <c r="AB26" s="123"/>
    </row>
    <row r="27" spans="1:28" s="62" customFormat="1" ht="12.75">
      <c r="A27" s="124" t="s">
        <v>51</v>
      </c>
      <c r="B27" s="132"/>
      <c r="C27" s="132"/>
      <c r="D27" s="132"/>
      <c r="E27" s="132"/>
      <c r="F27" s="132"/>
      <c r="G27" s="132"/>
      <c r="H27" s="132"/>
      <c r="I27" s="132"/>
      <c r="J27" s="132"/>
      <c r="K27" s="132"/>
      <c r="L27" s="132"/>
      <c r="M27" s="132"/>
      <c r="N27" s="132"/>
      <c r="O27" s="132"/>
      <c r="P27" s="132"/>
      <c r="Q27" s="132"/>
      <c r="R27" s="132"/>
      <c r="S27" s="132"/>
      <c r="T27" s="132"/>
      <c r="U27" s="128"/>
      <c r="V27" s="133"/>
      <c r="W27" s="133"/>
      <c r="X27" s="133"/>
      <c r="Y27" s="133"/>
      <c r="Z27" s="122"/>
      <c r="AA27" s="133"/>
      <c r="AB27" s="123"/>
    </row>
    <row r="28" spans="1:28" s="62" customFormat="1" ht="12.75">
      <c r="A28" s="264" t="s">
        <v>74</v>
      </c>
      <c r="B28" s="264"/>
      <c r="C28" s="264"/>
      <c r="D28" s="264"/>
      <c r="E28" s="264"/>
      <c r="F28" s="264"/>
      <c r="G28" s="264"/>
      <c r="H28" s="264"/>
      <c r="I28" s="264"/>
      <c r="J28" s="264"/>
      <c r="K28" s="264"/>
      <c r="L28" s="264"/>
      <c r="M28" s="264"/>
      <c r="N28" s="264"/>
      <c r="O28" s="264"/>
      <c r="P28" s="264"/>
      <c r="Q28" s="264"/>
      <c r="R28" s="124"/>
      <c r="S28" s="124"/>
      <c r="T28" s="124"/>
      <c r="U28" s="128"/>
      <c r="V28" s="133"/>
      <c r="W28" s="133"/>
      <c r="X28" s="133"/>
      <c r="Y28" s="133"/>
      <c r="Z28" s="122"/>
      <c r="AA28" s="133"/>
      <c r="AB28" s="123"/>
    </row>
    <row r="29" spans="1:28" s="62" customFormat="1" ht="15.75" customHeight="1">
      <c r="A29" s="124" t="s">
        <v>153</v>
      </c>
      <c r="B29" s="132"/>
      <c r="C29" s="132"/>
      <c r="D29" s="132"/>
      <c r="E29" s="132"/>
      <c r="F29" s="132"/>
      <c r="G29" s="132"/>
      <c r="H29" s="132"/>
      <c r="I29" s="132"/>
      <c r="J29" s="132"/>
      <c r="K29" s="132"/>
      <c r="L29" s="132"/>
      <c r="M29" s="132"/>
      <c r="N29" s="132"/>
      <c r="O29" s="132"/>
      <c r="P29" s="132"/>
      <c r="Q29" s="132"/>
      <c r="R29" s="132"/>
      <c r="S29" s="132"/>
      <c r="T29" s="132"/>
      <c r="U29" s="128"/>
      <c r="V29" s="133"/>
      <c r="W29" s="133"/>
      <c r="X29" s="133"/>
      <c r="Y29" s="133"/>
      <c r="Z29" s="122"/>
      <c r="AA29" s="133"/>
      <c r="AB29" s="123"/>
    </row>
    <row r="31" spans="1:28" s="62" customFormat="1" ht="19.5" customHeight="1">
      <c r="A31" s="276" t="s">
        <v>155</v>
      </c>
      <c r="B31" s="276"/>
      <c r="C31" s="276"/>
      <c r="D31" s="276"/>
      <c r="E31" s="276"/>
      <c r="F31" s="276"/>
      <c r="G31" s="276"/>
      <c r="H31" s="276"/>
      <c r="I31" s="276"/>
      <c r="J31" s="276"/>
      <c r="K31" s="276"/>
      <c r="L31" s="276"/>
      <c r="M31" s="276"/>
      <c r="N31" s="276"/>
      <c r="O31" s="276"/>
      <c r="P31" s="276"/>
      <c r="Q31" s="276"/>
      <c r="R31" s="110"/>
      <c r="S31" s="110"/>
      <c r="T31" s="110"/>
      <c r="U31" s="63"/>
      <c r="W31" s="65"/>
      <c r="X31" s="65"/>
      <c r="Y31" s="65"/>
      <c r="Z31" s="66"/>
      <c r="AA31" s="67"/>
    </row>
    <row r="32" spans="1:28" s="62" customFormat="1" ht="32.25" customHeight="1">
      <c r="A32" s="173"/>
      <c r="B32" s="277">
        <v>2000</v>
      </c>
      <c r="C32" s="277">
        <v>2001</v>
      </c>
      <c r="D32" s="277">
        <v>2002</v>
      </c>
      <c r="E32" s="277">
        <v>2003</v>
      </c>
      <c r="F32" s="277">
        <v>2004</v>
      </c>
      <c r="G32" s="277">
        <v>2005</v>
      </c>
      <c r="H32" s="277">
        <v>2006</v>
      </c>
      <c r="I32" s="277">
        <v>2007</v>
      </c>
      <c r="J32" s="277">
        <v>2008</v>
      </c>
      <c r="K32" s="277">
        <v>2009</v>
      </c>
      <c r="L32" s="277">
        <v>2010</v>
      </c>
      <c r="M32" s="277">
        <v>2011</v>
      </c>
      <c r="N32" s="278">
        <v>2012</v>
      </c>
      <c r="O32" s="278">
        <v>2013</v>
      </c>
      <c r="P32" s="277">
        <v>2014</v>
      </c>
      <c r="Q32" s="277">
        <v>2015</v>
      </c>
      <c r="R32" s="265">
        <v>2016</v>
      </c>
      <c r="S32" s="265" t="s">
        <v>62</v>
      </c>
      <c r="T32" s="265" t="s">
        <v>148</v>
      </c>
      <c r="U32" s="111"/>
      <c r="V32" s="275" t="s">
        <v>35</v>
      </c>
      <c r="W32" s="275"/>
      <c r="X32" s="275"/>
      <c r="Y32" s="275"/>
      <c r="Z32" s="112"/>
      <c r="AA32" s="176"/>
    </row>
    <row r="33" spans="1:28" s="117" customFormat="1" ht="14.25" customHeight="1">
      <c r="A33" s="174"/>
      <c r="B33" s="266"/>
      <c r="C33" s="266"/>
      <c r="D33" s="266"/>
      <c r="E33" s="266"/>
      <c r="F33" s="266"/>
      <c r="G33" s="266"/>
      <c r="H33" s="266"/>
      <c r="I33" s="266"/>
      <c r="J33" s="266"/>
      <c r="K33" s="266"/>
      <c r="L33" s="266"/>
      <c r="M33" s="266"/>
      <c r="N33" s="269"/>
      <c r="O33" s="269"/>
      <c r="P33" s="266"/>
      <c r="Q33" s="266"/>
      <c r="R33" s="267"/>
      <c r="S33" s="267"/>
      <c r="T33" s="267"/>
      <c r="U33" s="111"/>
      <c r="V33" s="175" t="s">
        <v>149</v>
      </c>
      <c r="W33" s="175" t="s">
        <v>37</v>
      </c>
      <c r="X33" s="175" t="s">
        <v>38</v>
      </c>
      <c r="Y33" s="175" t="s">
        <v>150</v>
      </c>
      <c r="Z33" s="116"/>
      <c r="AA33" s="175" t="s">
        <v>151</v>
      </c>
      <c r="AB33" s="111"/>
    </row>
    <row r="34" spans="1:28" s="62" customFormat="1" ht="18.75" customHeight="1">
      <c r="A34" s="137" t="s">
        <v>77</v>
      </c>
      <c r="B34" s="135">
        <v>6070.6200000000008</v>
      </c>
      <c r="C34" s="135">
        <v>6479.9800000000023</v>
      </c>
      <c r="D34" s="135">
        <v>6158.0499999999993</v>
      </c>
      <c r="E34" s="135">
        <v>6263.12</v>
      </c>
      <c r="F34" s="135">
        <v>6604.99</v>
      </c>
      <c r="G34" s="135">
        <v>6139.1100000000006</v>
      </c>
      <c r="H34" s="135">
        <v>6232.3000000000011</v>
      </c>
      <c r="I34" s="135">
        <v>6249.79</v>
      </c>
      <c r="J34" s="135">
        <v>6591.4800000000005</v>
      </c>
      <c r="K34" s="135">
        <v>6186.49</v>
      </c>
      <c r="L34" s="135">
        <v>6451.6699999999992</v>
      </c>
      <c r="M34" s="135">
        <v>6424.66</v>
      </c>
      <c r="N34" s="135">
        <v>6529.6900000000005</v>
      </c>
      <c r="O34" s="135">
        <v>6797.369999999999</v>
      </c>
      <c r="P34" s="135">
        <v>6823.079999999999</v>
      </c>
      <c r="Q34" s="135">
        <v>7115.47</v>
      </c>
      <c r="R34" s="135">
        <v>6964.4199999999983</v>
      </c>
      <c r="S34" s="135">
        <v>7450.6900000000005</v>
      </c>
      <c r="T34" s="135">
        <v>7477.0199999999986</v>
      </c>
      <c r="U34" s="63"/>
      <c r="V34" s="119">
        <v>1.1643574523908073</v>
      </c>
      <c r="W34" s="119">
        <v>0.22463270159460702</v>
      </c>
      <c r="X34" s="119">
        <v>0.99813307761043024</v>
      </c>
      <c r="Y34" s="119">
        <v>1.8607922334038296</v>
      </c>
      <c r="Z34" s="122"/>
      <c r="AA34" s="119">
        <v>0.35339008870316851</v>
      </c>
    </row>
    <row r="35" spans="1:28" s="62" customFormat="1" ht="18.75" customHeight="1">
      <c r="A35" s="138" t="s">
        <v>78</v>
      </c>
      <c r="B35" s="139">
        <v>3526.6600000000003</v>
      </c>
      <c r="C35" s="139">
        <v>3785.3100000000009</v>
      </c>
      <c r="D35" s="139">
        <v>3568.66</v>
      </c>
      <c r="E35" s="139">
        <v>3660.0299999999997</v>
      </c>
      <c r="F35" s="139">
        <v>3811.85</v>
      </c>
      <c r="G35" s="139">
        <v>3246.9000000000005</v>
      </c>
      <c r="H35" s="139">
        <v>3484.9</v>
      </c>
      <c r="I35" s="139">
        <v>3354.73</v>
      </c>
      <c r="J35" s="139">
        <v>3447.77</v>
      </c>
      <c r="K35" s="139">
        <v>3352.6700000000005</v>
      </c>
      <c r="L35" s="139">
        <v>3581.9699999999993</v>
      </c>
      <c r="M35" s="139">
        <v>3462.77</v>
      </c>
      <c r="N35" s="139">
        <v>3443.32</v>
      </c>
      <c r="O35" s="139">
        <v>3726.0699999999988</v>
      </c>
      <c r="P35" s="139">
        <v>3627.68</v>
      </c>
      <c r="Q35" s="139">
        <v>3995.3199999999997</v>
      </c>
      <c r="R35" s="139">
        <v>3915.7699999999995</v>
      </c>
      <c r="S35" s="139">
        <v>4267.3600000000006</v>
      </c>
      <c r="T35" s="139">
        <v>4230.2199999999993</v>
      </c>
      <c r="U35" s="63"/>
      <c r="V35" s="119">
        <v>1.0156943658451878</v>
      </c>
      <c r="W35" s="119">
        <v>-1.6394237899605479</v>
      </c>
      <c r="X35" s="119">
        <v>1.9836628857717864</v>
      </c>
      <c r="Y35" s="119">
        <v>2.1010306958670455</v>
      </c>
      <c r="Z35" s="122"/>
      <c r="AA35" s="119">
        <v>-0.87032732181023476</v>
      </c>
    </row>
    <row r="36" spans="1:28" s="62" customFormat="1" ht="18.75" customHeight="1">
      <c r="A36" s="63" t="s">
        <v>79</v>
      </c>
      <c r="B36" s="125">
        <v>419.47</v>
      </c>
      <c r="C36" s="125">
        <v>437.74</v>
      </c>
      <c r="D36" s="125">
        <v>427.36</v>
      </c>
      <c r="E36" s="125">
        <v>391.23</v>
      </c>
      <c r="F36" s="125">
        <v>420.42</v>
      </c>
      <c r="G36" s="125">
        <v>190.42999999999998</v>
      </c>
      <c r="H36" s="125">
        <v>225.01999999999998</v>
      </c>
      <c r="I36" s="125">
        <v>270.95</v>
      </c>
      <c r="J36" s="125">
        <v>304.89</v>
      </c>
      <c r="K36" s="125">
        <v>226.92</v>
      </c>
      <c r="L36" s="125">
        <v>253.94</v>
      </c>
      <c r="M36" s="125">
        <v>291.45</v>
      </c>
      <c r="N36" s="125">
        <v>329.28999999999996</v>
      </c>
      <c r="O36" s="125">
        <v>289.75</v>
      </c>
      <c r="P36" s="125">
        <v>279.19</v>
      </c>
      <c r="Q36" s="125">
        <v>277.12999999999994</v>
      </c>
      <c r="R36" s="125">
        <v>247.66</v>
      </c>
      <c r="S36" s="125">
        <v>232.51</v>
      </c>
      <c r="T36" s="125">
        <v>246.18</v>
      </c>
      <c r="U36" s="63"/>
      <c r="V36" s="122">
        <v>-2.9173170040988627</v>
      </c>
      <c r="W36" s="122">
        <v>-14.610023846514119</v>
      </c>
      <c r="X36" s="122">
        <v>5.9251650958560997</v>
      </c>
      <c r="Y36" s="122">
        <v>-0.38718652949951693</v>
      </c>
      <c r="Z36" s="122"/>
      <c r="AA36" s="122">
        <v>5.8793170186228618</v>
      </c>
    </row>
    <row r="37" spans="1:28" s="62" customFormat="1" ht="18.75" customHeight="1">
      <c r="A37" s="63" t="s">
        <v>80</v>
      </c>
      <c r="B37" s="125">
        <v>115.52000000000001</v>
      </c>
      <c r="C37" s="125">
        <v>107.92999999999999</v>
      </c>
      <c r="D37" s="125">
        <v>145.49</v>
      </c>
      <c r="E37" s="125">
        <v>115.45000000000002</v>
      </c>
      <c r="F37" s="125">
        <v>105.09</v>
      </c>
      <c r="G37" s="125">
        <v>80.47</v>
      </c>
      <c r="H37" s="125">
        <v>60.24</v>
      </c>
      <c r="I37" s="125">
        <v>52.99</v>
      </c>
      <c r="J37" s="125">
        <v>44.64</v>
      </c>
      <c r="K37" s="125">
        <v>36.129999999999995</v>
      </c>
      <c r="L37" s="125">
        <v>36.06</v>
      </c>
      <c r="M37" s="125">
        <v>34.44</v>
      </c>
      <c r="N37" s="125">
        <v>41.23</v>
      </c>
      <c r="O37" s="125">
        <v>32.97</v>
      </c>
      <c r="P37" s="125">
        <v>37.11</v>
      </c>
      <c r="Q37" s="125">
        <v>55.59</v>
      </c>
      <c r="R37" s="125">
        <v>54.930000000000007</v>
      </c>
      <c r="S37" s="125">
        <v>64.489999999999995</v>
      </c>
      <c r="T37" s="125">
        <v>61.06</v>
      </c>
      <c r="U37" s="63"/>
      <c r="V37" s="122">
        <v>-3.4801483922815013</v>
      </c>
      <c r="W37" s="122">
        <v>-6.9759241468663529</v>
      </c>
      <c r="X37" s="122">
        <v>-14.831628302094835</v>
      </c>
      <c r="Y37" s="122">
        <v>6.8049508985377871</v>
      </c>
      <c r="Z37" s="122"/>
      <c r="AA37" s="122">
        <v>-5.3186540548922201</v>
      </c>
    </row>
    <row r="38" spans="1:28" s="62" customFormat="1" ht="18.75" customHeight="1">
      <c r="A38" s="63" t="s">
        <v>81</v>
      </c>
      <c r="B38" s="125">
        <v>312.8</v>
      </c>
      <c r="C38" s="125">
        <v>311.74</v>
      </c>
      <c r="D38" s="125">
        <v>315.70999999999998</v>
      </c>
      <c r="E38" s="125">
        <v>315.44</v>
      </c>
      <c r="F38" s="125">
        <v>318.26</v>
      </c>
      <c r="G38" s="125">
        <v>240.11</v>
      </c>
      <c r="H38" s="125">
        <v>277.2</v>
      </c>
      <c r="I38" s="125">
        <v>310.06</v>
      </c>
      <c r="J38" s="125">
        <v>298.48</v>
      </c>
      <c r="K38" s="125">
        <v>254.36</v>
      </c>
      <c r="L38" s="125">
        <v>282.14</v>
      </c>
      <c r="M38" s="125">
        <v>290.47999999999996</v>
      </c>
      <c r="N38" s="125">
        <v>293.25</v>
      </c>
      <c r="O38" s="125">
        <v>265.5</v>
      </c>
      <c r="P38" s="125">
        <v>284.45</v>
      </c>
      <c r="Q38" s="125">
        <v>270.77</v>
      </c>
      <c r="R38" s="125">
        <v>271.07</v>
      </c>
      <c r="S38" s="125">
        <v>228.38</v>
      </c>
      <c r="T38" s="125">
        <v>246.85</v>
      </c>
      <c r="U38" s="63"/>
      <c r="V38" s="122">
        <v>-1.3068475250876066</v>
      </c>
      <c r="W38" s="122">
        <v>-5.1518857692842701</v>
      </c>
      <c r="X38" s="122">
        <v>3.2787285736475935</v>
      </c>
      <c r="Y38" s="122">
        <v>-1.6564098472382716</v>
      </c>
      <c r="Z38" s="122"/>
      <c r="AA38" s="122">
        <v>8.0873981959891399</v>
      </c>
    </row>
    <row r="39" spans="1:28" s="62" customFormat="1" ht="18.75" customHeight="1">
      <c r="A39" s="63" t="s">
        <v>82</v>
      </c>
      <c r="B39" s="125">
        <v>779.89</v>
      </c>
      <c r="C39" s="125">
        <v>906.13</v>
      </c>
      <c r="D39" s="125">
        <v>943.3900000000001</v>
      </c>
      <c r="E39" s="125">
        <v>963.89</v>
      </c>
      <c r="F39" s="125">
        <v>964.67</v>
      </c>
      <c r="G39" s="125">
        <v>891.18000000000006</v>
      </c>
      <c r="H39" s="125">
        <v>918.32</v>
      </c>
      <c r="I39" s="125">
        <v>935.51999999999987</v>
      </c>
      <c r="J39" s="125">
        <v>1005.21</v>
      </c>
      <c r="K39" s="125">
        <v>1065.5800000000002</v>
      </c>
      <c r="L39" s="125">
        <v>1096.6399999999999</v>
      </c>
      <c r="M39" s="125">
        <v>1037.77</v>
      </c>
      <c r="N39" s="125">
        <v>1067.42</v>
      </c>
      <c r="O39" s="125">
        <v>1093.6299999999999</v>
      </c>
      <c r="P39" s="125">
        <v>1080.78</v>
      </c>
      <c r="Q39" s="125">
        <v>1173.6999999999998</v>
      </c>
      <c r="R39" s="125">
        <v>1188.9099999999999</v>
      </c>
      <c r="S39" s="125">
        <v>1188.44</v>
      </c>
      <c r="T39" s="125">
        <v>1266.06</v>
      </c>
      <c r="U39" s="63"/>
      <c r="V39" s="122">
        <v>2.7282883528361612</v>
      </c>
      <c r="W39" s="122">
        <v>2.7037771380108655</v>
      </c>
      <c r="X39" s="122">
        <v>4.23647835850256</v>
      </c>
      <c r="Y39" s="122">
        <v>1.8119547098271127</v>
      </c>
      <c r="Z39" s="122"/>
      <c r="AA39" s="122">
        <v>6.5312510517989875</v>
      </c>
    </row>
    <row r="40" spans="1:28" s="62" customFormat="1" ht="18.75" customHeight="1">
      <c r="A40" s="63" t="s">
        <v>83</v>
      </c>
      <c r="B40" s="125">
        <v>112.85</v>
      </c>
      <c r="C40" s="125">
        <v>112.92</v>
      </c>
      <c r="D40" s="125">
        <v>88.66</v>
      </c>
      <c r="E40" s="125">
        <v>94.02</v>
      </c>
      <c r="F40" s="125">
        <v>124.6</v>
      </c>
      <c r="G40" s="125">
        <v>84.039999999999992</v>
      </c>
      <c r="H40" s="125">
        <v>150.72999999999999</v>
      </c>
      <c r="I40" s="125">
        <v>160.57</v>
      </c>
      <c r="J40" s="125">
        <v>114.30000000000001</v>
      </c>
      <c r="K40" s="125">
        <v>99.76</v>
      </c>
      <c r="L40" s="125">
        <v>110.11</v>
      </c>
      <c r="M40" s="125">
        <v>104.51</v>
      </c>
      <c r="N40" s="125">
        <v>89.089999999999989</v>
      </c>
      <c r="O40" s="125">
        <v>160</v>
      </c>
      <c r="P40" s="125">
        <v>109.69</v>
      </c>
      <c r="Q40" s="125">
        <v>99.87</v>
      </c>
      <c r="R40" s="125">
        <v>141.82</v>
      </c>
      <c r="S40" s="125">
        <v>120.96</v>
      </c>
      <c r="T40" s="125">
        <v>118.42</v>
      </c>
      <c r="U40" s="63"/>
      <c r="V40" s="122">
        <v>0.26801476267450663</v>
      </c>
      <c r="W40" s="122">
        <v>-5.7249229408730447</v>
      </c>
      <c r="X40" s="122">
        <v>5.5524075937737782</v>
      </c>
      <c r="Y40" s="122">
        <v>0.91362027515833333</v>
      </c>
      <c r="Z40" s="122"/>
      <c r="AA40" s="122">
        <v>-2.0998677248677184</v>
      </c>
    </row>
    <row r="41" spans="1:28" s="62" customFormat="1" ht="18.75" customHeight="1">
      <c r="A41" s="63" t="s">
        <v>84</v>
      </c>
      <c r="B41" s="125">
        <v>869.46</v>
      </c>
      <c r="C41" s="125">
        <v>828.62000000000012</v>
      </c>
      <c r="D41" s="125">
        <v>809.49999999999989</v>
      </c>
      <c r="E41" s="125">
        <v>865.72</v>
      </c>
      <c r="F41" s="125">
        <v>948.29</v>
      </c>
      <c r="G41" s="125">
        <v>858.04000000000008</v>
      </c>
      <c r="H41" s="125">
        <v>907.66000000000008</v>
      </c>
      <c r="I41" s="125">
        <v>855.44</v>
      </c>
      <c r="J41" s="125">
        <v>913.80000000000007</v>
      </c>
      <c r="K41" s="125">
        <v>913.71</v>
      </c>
      <c r="L41" s="125">
        <v>913.79</v>
      </c>
      <c r="M41" s="125">
        <v>956.26</v>
      </c>
      <c r="N41" s="125">
        <v>890.99000000000012</v>
      </c>
      <c r="O41" s="125">
        <v>1040.9999999999998</v>
      </c>
      <c r="P41" s="125">
        <v>1011.5800000000002</v>
      </c>
      <c r="Q41" s="125">
        <v>1140.4599999999998</v>
      </c>
      <c r="R41" s="125">
        <v>1138.58</v>
      </c>
      <c r="S41" s="125">
        <v>1434.32</v>
      </c>
      <c r="T41" s="125">
        <v>1405.34</v>
      </c>
      <c r="U41" s="63"/>
      <c r="V41" s="122">
        <v>2.7034659498604396</v>
      </c>
      <c r="W41" s="122">
        <v>-0.26408290274085866</v>
      </c>
      <c r="X41" s="122">
        <v>1.2669601334442282</v>
      </c>
      <c r="Y41" s="122">
        <v>5.5277979556379586</v>
      </c>
      <c r="Z41" s="122"/>
      <c r="AA41" s="122">
        <v>-2.0204696302080443</v>
      </c>
    </row>
    <row r="42" spans="1:28" s="62" customFormat="1" ht="18.75" customHeight="1">
      <c r="A42" s="63" t="s">
        <v>85</v>
      </c>
      <c r="B42" s="125">
        <v>858.45999999999992</v>
      </c>
      <c r="C42" s="125">
        <v>1038.02</v>
      </c>
      <c r="D42" s="125">
        <v>794.56000000000006</v>
      </c>
      <c r="E42" s="125">
        <v>861.41</v>
      </c>
      <c r="F42" s="125">
        <v>847.26</v>
      </c>
      <c r="G42" s="125">
        <v>800.77</v>
      </c>
      <c r="H42" s="125">
        <v>838.96</v>
      </c>
      <c r="I42" s="125">
        <v>692.21999999999991</v>
      </c>
      <c r="J42" s="125">
        <v>678.31000000000006</v>
      </c>
      <c r="K42" s="125">
        <v>656.98</v>
      </c>
      <c r="L42" s="125">
        <v>779.57999999999993</v>
      </c>
      <c r="M42" s="125">
        <v>636.16999999999996</v>
      </c>
      <c r="N42" s="125">
        <v>640.41999999999996</v>
      </c>
      <c r="O42" s="125">
        <v>718.2</v>
      </c>
      <c r="P42" s="125">
        <v>699.83</v>
      </c>
      <c r="Q42" s="125">
        <v>819.68000000000018</v>
      </c>
      <c r="R42" s="125">
        <v>717.49</v>
      </c>
      <c r="S42" s="125">
        <v>809.38999999999987</v>
      </c>
      <c r="T42" s="125">
        <v>693.48</v>
      </c>
      <c r="U42" s="63"/>
      <c r="V42" s="122">
        <v>-1.1786526348555371</v>
      </c>
      <c r="W42" s="122">
        <v>-1.3816922185881264</v>
      </c>
      <c r="X42" s="122">
        <v>-0.53493314245631751</v>
      </c>
      <c r="Y42" s="122">
        <v>-1.4522628531292492</v>
      </c>
      <c r="Z42" s="122"/>
      <c r="AA42" s="122">
        <v>-14.320661238710619</v>
      </c>
    </row>
    <row r="43" spans="1:28" s="62" customFormat="1" ht="18.75" customHeight="1">
      <c r="A43" s="63" t="s">
        <v>86</v>
      </c>
      <c r="B43" s="125">
        <v>32.33</v>
      </c>
      <c r="C43" s="125">
        <v>19.59</v>
      </c>
      <c r="D43" s="125">
        <v>20.73</v>
      </c>
      <c r="E43" s="125">
        <v>25.17</v>
      </c>
      <c r="F43" s="125">
        <v>40.01</v>
      </c>
      <c r="G43" s="125">
        <v>56.32</v>
      </c>
      <c r="H43" s="125">
        <v>61.52</v>
      </c>
      <c r="I43" s="125">
        <v>49.7</v>
      </c>
      <c r="J43" s="125">
        <v>57.51</v>
      </c>
      <c r="K43" s="125">
        <v>60.11</v>
      </c>
      <c r="L43" s="125">
        <v>58.47</v>
      </c>
      <c r="M43" s="125">
        <v>57.16</v>
      </c>
      <c r="N43" s="125">
        <v>43.15</v>
      </c>
      <c r="O43" s="125">
        <v>72.63</v>
      </c>
      <c r="P43" s="125">
        <v>65.27</v>
      </c>
      <c r="Q43" s="125">
        <v>95.47</v>
      </c>
      <c r="R43" s="125">
        <v>85.97</v>
      </c>
      <c r="S43" s="125">
        <v>122.45</v>
      </c>
      <c r="T43" s="125">
        <v>113.44</v>
      </c>
      <c r="U43" s="63"/>
      <c r="V43" s="122">
        <v>7.2226891568496709</v>
      </c>
      <c r="W43" s="122">
        <v>11.740700162751615</v>
      </c>
      <c r="X43" s="122">
        <v>0.75209594710854422</v>
      </c>
      <c r="Y43" s="122">
        <v>8.6373443007425657</v>
      </c>
      <c r="Z43" s="122"/>
      <c r="AA43" s="122">
        <v>-7.3581053491220949</v>
      </c>
    </row>
    <row r="44" spans="1:28" s="62" customFormat="1" ht="18.75" customHeight="1">
      <c r="A44" s="63" t="s">
        <v>87</v>
      </c>
      <c r="B44" s="125">
        <v>25.89</v>
      </c>
      <c r="C44" s="125">
        <v>22.62</v>
      </c>
      <c r="D44" s="125">
        <v>23.25</v>
      </c>
      <c r="E44" s="125">
        <v>27.7</v>
      </c>
      <c r="F44" s="125">
        <v>43.25</v>
      </c>
      <c r="G44" s="125">
        <v>45.540000000000006</v>
      </c>
      <c r="H44" s="125">
        <v>45.25</v>
      </c>
      <c r="I44" s="125">
        <v>27.29</v>
      </c>
      <c r="J44" s="125">
        <v>30.65</v>
      </c>
      <c r="K44" s="125">
        <v>39.130000000000003</v>
      </c>
      <c r="L44" s="125">
        <v>51.24</v>
      </c>
      <c r="M44" s="125">
        <v>54.53</v>
      </c>
      <c r="N44" s="125">
        <v>48.48</v>
      </c>
      <c r="O44" s="125">
        <v>52.39</v>
      </c>
      <c r="P44" s="125">
        <v>59.78</v>
      </c>
      <c r="Q44" s="125">
        <v>62.65</v>
      </c>
      <c r="R44" s="125">
        <v>69.339999999999989</v>
      </c>
      <c r="S44" s="125">
        <v>66.42</v>
      </c>
      <c r="T44" s="125">
        <v>79.39</v>
      </c>
      <c r="U44" s="63"/>
      <c r="V44" s="122">
        <v>6.4229292196624765</v>
      </c>
      <c r="W44" s="122">
        <v>11.957242987067662</v>
      </c>
      <c r="X44" s="122">
        <v>2.3866229959415008</v>
      </c>
      <c r="Y44" s="122">
        <v>5.625696350879239</v>
      </c>
      <c r="Z44" s="122"/>
      <c r="AA44" s="122">
        <v>19.527250828063831</v>
      </c>
    </row>
    <row r="45" spans="1:28" s="62" customFormat="1" ht="18.75" customHeight="1">
      <c r="A45" s="138" t="s">
        <v>88</v>
      </c>
      <c r="B45" s="139">
        <v>2280.9700000000003</v>
      </c>
      <c r="C45" s="139">
        <v>2423.48</v>
      </c>
      <c r="D45" s="139">
        <v>2292</v>
      </c>
      <c r="E45" s="139">
        <v>2311.3500000000004</v>
      </c>
      <c r="F45" s="139">
        <v>2487.3100000000004</v>
      </c>
      <c r="G45" s="139">
        <v>2571.4499999999998</v>
      </c>
      <c r="H45" s="139">
        <v>2428.88</v>
      </c>
      <c r="I45" s="139">
        <v>2576.9</v>
      </c>
      <c r="J45" s="139">
        <v>2780.1899999999996</v>
      </c>
      <c r="K45" s="139">
        <v>2506.29</v>
      </c>
      <c r="L45" s="139">
        <v>2557.16</v>
      </c>
      <c r="M45" s="139">
        <v>2660.64</v>
      </c>
      <c r="N45" s="139">
        <v>2780.5499999999997</v>
      </c>
      <c r="O45" s="139">
        <v>2767.84</v>
      </c>
      <c r="P45" s="139">
        <v>2877.1899999999996</v>
      </c>
      <c r="Q45" s="139">
        <v>2790.21</v>
      </c>
      <c r="R45" s="139">
        <v>2693.3</v>
      </c>
      <c r="S45" s="139">
        <v>2815.7000000000003</v>
      </c>
      <c r="T45" s="139">
        <v>2864.73</v>
      </c>
      <c r="U45" s="63"/>
      <c r="V45" s="119">
        <v>1.2740100866488691</v>
      </c>
      <c r="W45" s="119">
        <v>2.4263512778839091</v>
      </c>
      <c r="X45" s="119">
        <v>-0.11139140286512417</v>
      </c>
      <c r="Y45" s="119">
        <v>1.4298362161667466</v>
      </c>
      <c r="Z45" s="122"/>
      <c r="AA45" s="119">
        <v>1.7413076677202735</v>
      </c>
    </row>
    <row r="46" spans="1:28" s="62" customFormat="1" ht="18.75" customHeight="1">
      <c r="A46" s="63" t="s">
        <v>89</v>
      </c>
      <c r="B46" s="125">
        <v>1489.95</v>
      </c>
      <c r="C46" s="125">
        <v>1625.47</v>
      </c>
      <c r="D46" s="125">
        <v>1444.68</v>
      </c>
      <c r="E46" s="125">
        <v>1499.8900000000003</v>
      </c>
      <c r="F46" s="125">
        <v>1661.76</v>
      </c>
      <c r="G46" s="125">
        <v>1723.01</v>
      </c>
      <c r="H46" s="125">
        <v>1605.27</v>
      </c>
      <c r="I46" s="125">
        <v>1711.1200000000001</v>
      </c>
      <c r="J46" s="125">
        <v>1837.2100000000003</v>
      </c>
      <c r="K46" s="125">
        <v>1664.9</v>
      </c>
      <c r="L46" s="125">
        <v>1755.9299999999998</v>
      </c>
      <c r="M46" s="125">
        <v>1823.33</v>
      </c>
      <c r="N46" s="125">
        <v>1859.3100000000002</v>
      </c>
      <c r="O46" s="125">
        <v>1854.72</v>
      </c>
      <c r="P46" s="125">
        <v>1881.44</v>
      </c>
      <c r="Q46" s="125">
        <v>1852.4</v>
      </c>
      <c r="R46" s="125">
        <v>1850.18</v>
      </c>
      <c r="S46" s="125">
        <v>1892.25</v>
      </c>
      <c r="T46" s="125">
        <v>1910.38</v>
      </c>
      <c r="U46" s="63"/>
      <c r="V46" s="122">
        <v>1.3904650163152343</v>
      </c>
      <c r="W46" s="122">
        <v>2.9492579716805967</v>
      </c>
      <c r="X46" s="122">
        <v>0.37923467647977827</v>
      </c>
      <c r="Y46" s="122">
        <v>1.0593662680117522</v>
      </c>
      <c r="Z46" s="122"/>
      <c r="AA46" s="122">
        <v>0.95811864182851669</v>
      </c>
    </row>
    <row r="47" spans="1:28" s="62" customFormat="1" ht="18.75" customHeight="1">
      <c r="A47" s="140" t="s">
        <v>90</v>
      </c>
      <c r="B47" s="125">
        <v>374.78</v>
      </c>
      <c r="C47" s="125">
        <v>410.56</v>
      </c>
      <c r="D47" s="125">
        <v>403.57</v>
      </c>
      <c r="E47" s="125">
        <v>476.94</v>
      </c>
      <c r="F47" s="125">
        <v>572.38</v>
      </c>
      <c r="G47" s="125">
        <v>609.79999999999995</v>
      </c>
      <c r="H47" s="125">
        <v>459.66999999999996</v>
      </c>
      <c r="I47" s="125">
        <v>516.39</v>
      </c>
      <c r="J47" s="125">
        <v>602.64</v>
      </c>
      <c r="K47" s="125">
        <v>474.36</v>
      </c>
      <c r="L47" s="125">
        <v>528.4</v>
      </c>
      <c r="M47" s="125">
        <v>577.23</v>
      </c>
      <c r="N47" s="125">
        <v>536.07000000000005</v>
      </c>
      <c r="O47" s="125">
        <v>481.54</v>
      </c>
      <c r="P47" s="125">
        <v>559.80999999999995</v>
      </c>
      <c r="Q47" s="125">
        <v>604.57000000000005</v>
      </c>
      <c r="R47" s="125">
        <v>618.02</v>
      </c>
      <c r="S47" s="125">
        <v>621.04999999999995</v>
      </c>
      <c r="T47" s="125">
        <v>662</v>
      </c>
      <c r="U47" s="63"/>
      <c r="V47" s="122">
        <v>3.2111826796958898</v>
      </c>
      <c r="W47" s="122">
        <v>10.225531751529227</v>
      </c>
      <c r="X47" s="122">
        <v>-2.8248817507210977</v>
      </c>
      <c r="Y47" s="122">
        <v>2.8577210130497521</v>
      </c>
      <c r="Z47" s="122"/>
      <c r="AA47" s="122">
        <v>6.5936720070847832</v>
      </c>
    </row>
    <row r="48" spans="1:28" s="62" customFormat="1" ht="18.75" customHeight="1">
      <c r="A48" s="140" t="s">
        <v>91</v>
      </c>
      <c r="B48" s="125">
        <v>490.65</v>
      </c>
      <c r="C48" s="125">
        <v>595.03</v>
      </c>
      <c r="D48" s="125">
        <v>449.03</v>
      </c>
      <c r="E48" s="125">
        <v>430.81</v>
      </c>
      <c r="F48" s="125">
        <v>453.33</v>
      </c>
      <c r="G48" s="125">
        <v>494.12</v>
      </c>
      <c r="H48" s="125">
        <v>535.33000000000004</v>
      </c>
      <c r="I48" s="125">
        <v>543.45000000000005</v>
      </c>
      <c r="J48" s="125">
        <v>545.22</v>
      </c>
      <c r="K48" s="125">
        <v>544.62</v>
      </c>
      <c r="L48" s="125">
        <v>545.27</v>
      </c>
      <c r="M48" s="125">
        <v>552.01</v>
      </c>
      <c r="N48" s="125">
        <v>621.95000000000005</v>
      </c>
      <c r="O48" s="125">
        <v>629.72</v>
      </c>
      <c r="P48" s="125">
        <v>597.94000000000005</v>
      </c>
      <c r="Q48" s="125">
        <v>488.16</v>
      </c>
      <c r="R48" s="125">
        <v>498</v>
      </c>
      <c r="S48" s="125">
        <v>524.04</v>
      </c>
      <c r="T48" s="125">
        <v>502.05</v>
      </c>
      <c r="U48" s="63"/>
      <c r="V48" s="122">
        <v>0.12768519084309649</v>
      </c>
      <c r="W48" s="122">
        <v>0.14104657757294525</v>
      </c>
      <c r="X48" s="122">
        <v>1.9895872634310363</v>
      </c>
      <c r="Y48" s="122">
        <v>-1.0269575148509347</v>
      </c>
      <c r="Z48" s="122"/>
      <c r="AA48" s="122">
        <v>-4.1962445614838471</v>
      </c>
    </row>
    <row r="49" spans="1:28" s="62" customFormat="1" ht="18.75" customHeight="1">
      <c r="A49" s="140" t="s">
        <v>92</v>
      </c>
      <c r="B49" s="125">
        <v>136.13999999999999</v>
      </c>
      <c r="C49" s="125">
        <v>114.53999999999999</v>
      </c>
      <c r="D49" s="125">
        <v>139.47999999999999</v>
      </c>
      <c r="E49" s="125">
        <v>137.68</v>
      </c>
      <c r="F49" s="125">
        <v>145.19</v>
      </c>
      <c r="G49" s="125">
        <v>122.63</v>
      </c>
      <c r="H49" s="125">
        <v>111.52</v>
      </c>
      <c r="I49" s="125">
        <v>101.54</v>
      </c>
      <c r="J49" s="125">
        <v>112.80000000000001</v>
      </c>
      <c r="K49" s="125">
        <v>86.47</v>
      </c>
      <c r="L49" s="125">
        <v>103.99</v>
      </c>
      <c r="M49" s="125">
        <v>103.05000000000001</v>
      </c>
      <c r="N49" s="125">
        <v>106.02</v>
      </c>
      <c r="O49" s="125">
        <v>120.96</v>
      </c>
      <c r="P49" s="125">
        <v>128.22999999999999</v>
      </c>
      <c r="Q49" s="125">
        <v>138.82999999999998</v>
      </c>
      <c r="R49" s="125">
        <v>141.38999999999999</v>
      </c>
      <c r="S49" s="125">
        <v>123.9</v>
      </c>
      <c r="T49" s="125">
        <v>131.30000000000001</v>
      </c>
      <c r="U49" s="63"/>
      <c r="V49" s="122">
        <v>-0.20090340014259356</v>
      </c>
      <c r="W49" s="122">
        <v>-2.0685473929282105</v>
      </c>
      <c r="X49" s="122">
        <v>-3.2437629207228924</v>
      </c>
      <c r="Y49" s="122">
        <v>2.9577738002755982</v>
      </c>
      <c r="Z49" s="122"/>
      <c r="AA49" s="122">
        <v>5.9725585149314</v>
      </c>
    </row>
    <row r="50" spans="1:28" s="62" customFormat="1" ht="18.75" customHeight="1">
      <c r="A50" s="140" t="s">
        <v>93</v>
      </c>
      <c r="B50" s="125">
        <v>372.12</v>
      </c>
      <c r="C50" s="125">
        <v>388.34</v>
      </c>
      <c r="D50" s="125">
        <v>338.19</v>
      </c>
      <c r="E50" s="125">
        <v>337.71</v>
      </c>
      <c r="F50" s="125">
        <v>369.99</v>
      </c>
      <c r="G50" s="125">
        <v>381.81</v>
      </c>
      <c r="H50" s="125">
        <v>379.95</v>
      </c>
      <c r="I50" s="125">
        <v>436.58</v>
      </c>
      <c r="J50" s="125">
        <v>452.51</v>
      </c>
      <c r="K50" s="125">
        <v>449.94</v>
      </c>
      <c r="L50" s="125">
        <v>474.37</v>
      </c>
      <c r="M50" s="125">
        <v>485.12</v>
      </c>
      <c r="N50" s="125">
        <v>487.42</v>
      </c>
      <c r="O50" s="125">
        <v>517</v>
      </c>
      <c r="P50" s="125">
        <v>496.01</v>
      </c>
      <c r="Q50" s="125">
        <v>522.92999999999995</v>
      </c>
      <c r="R50" s="125">
        <v>488.3</v>
      </c>
      <c r="S50" s="125">
        <v>515.26</v>
      </c>
      <c r="T50" s="125">
        <v>502.45</v>
      </c>
      <c r="U50" s="63"/>
      <c r="V50" s="122">
        <v>1.6822133351213964</v>
      </c>
      <c r="W50" s="122">
        <v>0.51545833428621179</v>
      </c>
      <c r="X50" s="122">
        <v>4.4369026902302489</v>
      </c>
      <c r="Y50" s="122">
        <v>0.7214465334149045</v>
      </c>
      <c r="Z50" s="122"/>
      <c r="AA50" s="122">
        <v>-2.4861235104607387</v>
      </c>
    </row>
    <row r="51" spans="1:28" s="62" customFormat="1" ht="18.75" customHeight="1">
      <c r="A51" s="140" t="s">
        <v>94</v>
      </c>
      <c r="B51" s="125">
        <v>116.2600000000001</v>
      </c>
      <c r="C51" s="125">
        <v>117.00000000000017</v>
      </c>
      <c r="D51" s="125">
        <v>114.41000000000014</v>
      </c>
      <c r="E51" s="125">
        <v>116.75000000000034</v>
      </c>
      <c r="F51" s="125">
        <v>120.87000000000018</v>
      </c>
      <c r="G51" s="125">
        <v>114.65000000000003</v>
      </c>
      <c r="H51" s="125">
        <v>118.7999999999999</v>
      </c>
      <c r="I51" s="125">
        <v>113.16000000000003</v>
      </c>
      <c r="J51" s="125">
        <v>124.04000000000019</v>
      </c>
      <c r="K51" s="125">
        <v>109.50999999999993</v>
      </c>
      <c r="L51" s="125">
        <v>103.89999999999975</v>
      </c>
      <c r="M51" s="125">
        <v>105.91999999999996</v>
      </c>
      <c r="N51" s="125">
        <v>107.85000000000019</v>
      </c>
      <c r="O51" s="125">
        <v>105.5</v>
      </c>
      <c r="P51" s="125">
        <v>99.450000000000045</v>
      </c>
      <c r="Q51" s="125">
        <v>97.909999999999968</v>
      </c>
      <c r="R51" s="125">
        <v>104.47000000000008</v>
      </c>
      <c r="S51" s="125">
        <v>108.00000000000011</v>
      </c>
      <c r="T51" s="125">
        <v>112.58000000000021</v>
      </c>
      <c r="U51" s="63"/>
      <c r="V51" s="122">
        <v>-0.17853478247454868</v>
      </c>
      <c r="W51" s="122">
        <v>-0.27851249170494086</v>
      </c>
      <c r="X51" s="122">
        <v>-1.9498420309305042</v>
      </c>
      <c r="Y51" s="122">
        <v>1.007986071417899</v>
      </c>
      <c r="Z51" s="122"/>
      <c r="AA51" s="122">
        <v>4.2407407407408266</v>
      </c>
    </row>
    <row r="52" spans="1:28" s="62" customFormat="1" ht="18.75" customHeight="1">
      <c r="A52" s="63" t="s">
        <v>95</v>
      </c>
      <c r="B52" s="125">
        <v>791.03</v>
      </c>
      <c r="C52" s="125">
        <v>798.01</v>
      </c>
      <c r="D52" s="125">
        <v>847.31999999999994</v>
      </c>
      <c r="E52" s="125">
        <v>811.46</v>
      </c>
      <c r="F52" s="125">
        <v>825.55000000000007</v>
      </c>
      <c r="G52" s="125">
        <v>848.43999999999994</v>
      </c>
      <c r="H52" s="125">
        <v>823.6099999999999</v>
      </c>
      <c r="I52" s="125">
        <v>865.7700000000001</v>
      </c>
      <c r="J52" s="125">
        <v>942.97</v>
      </c>
      <c r="K52" s="125">
        <v>841.3900000000001</v>
      </c>
      <c r="L52" s="125">
        <v>801.23</v>
      </c>
      <c r="M52" s="125">
        <v>837.31</v>
      </c>
      <c r="N52" s="125">
        <v>921.24000000000012</v>
      </c>
      <c r="O52" s="125">
        <v>913.12</v>
      </c>
      <c r="P52" s="125">
        <v>995.75</v>
      </c>
      <c r="Q52" s="125">
        <v>937.81000000000006</v>
      </c>
      <c r="R52" s="125">
        <v>843.12</v>
      </c>
      <c r="S52" s="125">
        <v>923.45</v>
      </c>
      <c r="T52" s="125">
        <v>954.35</v>
      </c>
      <c r="U52" s="63"/>
      <c r="V52" s="122">
        <v>1.0482032641389027</v>
      </c>
      <c r="W52" s="122">
        <v>1.4111333086845868</v>
      </c>
      <c r="X52" s="122">
        <v>-1.138495965730435</v>
      </c>
      <c r="Y52" s="122">
        <v>2.2100991274946802</v>
      </c>
      <c r="Z52" s="122"/>
      <c r="AA52" s="122">
        <v>3.3461475986788649</v>
      </c>
    </row>
    <row r="53" spans="1:28" s="62" customFormat="1" ht="18.75" customHeight="1">
      <c r="A53" s="140" t="s">
        <v>96</v>
      </c>
      <c r="B53" s="125">
        <v>685.81000000000006</v>
      </c>
      <c r="C53" s="125">
        <v>686.41</v>
      </c>
      <c r="D53" s="125">
        <v>730.55</v>
      </c>
      <c r="E53" s="125">
        <v>671.19999999999993</v>
      </c>
      <c r="F53" s="125">
        <v>715.44</v>
      </c>
      <c r="G53" s="125">
        <v>747.3</v>
      </c>
      <c r="H53" s="125">
        <v>710.4</v>
      </c>
      <c r="I53" s="125">
        <v>729.08</v>
      </c>
      <c r="J53" s="125">
        <v>802.74</v>
      </c>
      <c r="K53" s="125">
        <v>694.24</v>
      </c>
      <c r="L53" s="125">
        <v>648.83000000000004</v>
      </c>
      <c r="M53" s="125">
        <v>685.04</v>
      </c>
      <c r="N53" s="125">
        <v>719.38000000000011</v>
      </c>
      <c r="O53" s="125">
        <v>734.8</v>
      </c>
      <c r="P53" s="125">
        <v>801.91000000000008</v>
      </c>
      <c r="Q53" s="125">
        <v>705.57</v>
      </c>
      <c r="R53" s="125">
        <v>637.31000000000006</v>
      </c>
      <c r="S53" s="125">
        <v>672.33</v>
      </c>
      <c r="T53" s="125">
        <v>702.83999999999992</v>
      </c>
      <c r="U53" s="63"/>
      <c r="V53" s="122">
        <v>0.13636315932339382</v>
      </c>
      <c r="W53" s="122">
        <v>1.7321525362916645</v>
      </c>
      <c r="X53" s="122">
        <v>-2.7863637767326588</v>
      </c>
      <c r="Y53" s="122">
        <v>1.0044931117191958</v>
      </c>
      <c r="Z53" s="122"/>
      <c r="AA53" s="122">
        <v>4.5379501137833911</v>
      </c>
    </row>
    <row r="54" spans="1:28" s="62" customFormat="1" ht="18.75" customHeight="1">
      <c r="A54" s="140" t="s">
        <v>97</v>
      </c>
      <c r="B54" s="125">
        <v>90.67</v>
      </c>
      <c r="C54" s="125">
        <v>90.61</v>
      </c>
      <c r="D54" s="125">
        <v>92.98</v>
      </c>
      <c r="E54" s="125">
        <v>110.06</v>
      </c>
      <c r="F54" s="125">
        <v>84.52</v>
      </c>
      <c r="G54" s="125">
        <v>78.33</v>
      </c>
      <c r="H54" s="125">
        <v>92.42</v>
      </c>
      <c r="I54" s="125">
        <v>110.2</v>
      </c>
      <c r="J54" s="125">
        <v>111.84</v>
      </c>
      <c r="K54" s="125">
        <v>118.7</v>
      </c>
      <c r="L54" s="125">
        <v>116.28</v>
      </c>
      <c r="M54" s="125">
        <v>110.89</v>
      </c>
      <c r="N54" s="125">
        <v>163.59</v>
      </c>
      <c r="O54" s="125">
        <v>131.1</v>
      </c>
      <c r="P54" s="125">
        <v>142.29</v>
      </c>
      <c r="Q54" s="125">
        <v>167.29</v>
      </c>
      <c r="R54" s="125">
        <v>137.75</v>
      </c>
      <c r="S54" s="125">
        <v>176.36</v>
      </c>
      <c r="T54" s="125">
        <v>176.93</v>
      </c>
      <c r="U54" s="63"/>
      <c r="V54" s="122">
        <v>3.7838748101399533</v>
      </c>
      <c r="W54" s="122">
        <v>-2.8835268855544327</v>
      </c>
      <c r="X54" s="122">
        <v>8.2219560547645454</v>
      </c>
      <c r="Y54" s="122">
        <v>5.3870036306364</v>
      </c>
      <c r="Z54" s="122"/>
      <c r="AA54" s="122">
        <v>0.32320254025855816</v>
      </c>
    </row>
    <row r="55" spans="1:28" s="62" customFormat="1" ht="18.75" customHeight="1">
      <c r="A55" s="140" t="s">
        <v>98</v>
      </c>
      <c r="B55" s="125">
        <v>14.55</v>
      </c>
      <c r="C55" s="125">
        <v>20.99</v>
      </c>
      <c r="D55" s="125">
        <v>23.79</v>
      </c>
      <c r="E55" s="125">
        <v>30.200000000000003</v>
      </c>
      <c r="F55" s="125">
        <v>25.59</v>
      </c>
      <c r="G55" s="125">
        <v>22.81</v>
      </c>
      <c r="H55" s="125">
        <v>20.79</v>
      </c>
      <c r="I55" s="125">
        <v>26.490000000000002</v>
      </c>
      <c r="J55" s="125">
        <v>28.39</v>
      </c>
      <c r="K55" s="125">
        <v>28.45</v>
      </c>
      <c r="L55" s="125">
        <v>36.120000000000005</v>
      </c>
      <c r="M55" s="125">
        <v>41.379999999999995</v>
      </c>
      <c r="N55" s="125">
        <v>38.269999999999996</v>
      </c>
      <c r="O55" s="125">
        <v>47.22</v>
      </c>
      <c r="P55" s="125">
        <v>51.550000000000004</v>
      </c>
      <c r="Q55" s="125">
        <v>64.95</v>
      </c>
      <c r="R55" s="125">
        <v>68.06</v>
      </c>
      <c r="S55" s="125">
        <v>74.760000000000005</v>
      </c>
      <c r="T55" s="125">
        <v>74.580000000000013</v>
      </c>
      <c r="U55" s="63"/>
      <c r="V55" s="122">
        <v>9.5042757074724307</v>
      </c>
      <c r="W55" s="122">
        <v>9.4088513142859718</v>
      </c>
      <c r="X55" s="122">
        <v>9.6287573238201816</v>
      </c>
      <c r="Y55" s="122">
        <v>9.4861866258401975</v>
      </c>
      <c r="Z55" s="122"/>
      <c r="AA55" s="122">
        <v>-0.24077046548955672</v>
      </c>
    </row>
    <row r="56" spans="1:28" s="62" customFormat="1" ht="18.75" customHeight="1">
      <c r="A56" s="141" t="s">
        <v>99</v>
      </c>
      <c r="B56" s="139">
        <v>92.03</v>
      </c>
      <c r="C56" s="139">
        <v>98.67</v>
      </c>
      <c r="D56" s="139">
        <v>106.94</v>
      </c>
      <c r="E56" s="139">
        <v>105.88</v>
      </c>
      <c r="F56" s="139">
        <v>118.13</v>
      </c>
      <c r="G56" s="139">
        <v>119.1</v>
      </c>
      <c r="H56" s="139">
        <v>128.51</v>
      </c>
      <c r="I56" s="139">
        <v>134.53</v>
      </c>
      <c r="J56" s="139">
        <v>158.47</v>
      </c>
      <c r="K56" s="139">
        <v>147.9</v>
      </c>
      <c r="L56" s="139">
        <v>152.94999999999999</v>
      </c>
      <c r="M56" s="139">
        <v>144.65</v>
      </c>
      <c r="N56" s="139">
        <v>142.58000000000001</v>
      </c>
      <c r="O56" s="139">
        <v>138.62</v>
      </c>
      <c r="P56" s="139">
        <v>137.81</v>
      </c>
      <c r="Q56" s="139">
        <v>140.47999999999999</v>
      </c>
      <c r="R56" s="139">
        <v>155.22999999999999</v>
      </c>
      <c r="S56" s="139">
        <v>158.71</v>
      </c>
      <c r="T56" s="139">
        <v>173.23</v>
      </c>
      <c r="U56" s="63"/>
      <c r="V56" s="119">
        <v>3.5763875971443593</v>
      </c>
      <c r="W56" s="119">
        <v>5.2922649408746913</v>
      </c>
      <c r="X56" s="119">
        <v>5.1302129144835451</v>
      </c>
      <c r="Y56" s="119">
        <v>1.5685384307520644</v>
      </c>
      <c r="Z56" s="122"/>
      <c r="AA56" s="119">
        <v>9.1487618927603673</v>
      </c>
    </row>
    <row r="57" spans="1:28" s="62" customFormat="1" ht="18.75" customHeight="1">
      <c r="A57" s="141" t="s">
        <v>100</v>
      </c>
      <c r="B57" s="139">
        <v>170.96</v>
      </c>
      <c r="C57" s="139">
        <v>172.51999999999998</v>
      </c>
      <c r="D57" s="139">
        <v>190.45000000000002</v>
      </c>
      <c r="E57" s="139">
        <v>185.86</v>
      </c>
      <c r="F57" s="139">
        <v>187.70000000000002</v>
      </c>
      <c r="G57" s="139">
        <v>201.67</v>
      </c>
      <c r="H57" s="139">
        <v>190.01000000000002</v>
      </c>
      <c r="I57" s="139">
        <v>183.65</v>
      </c>
      <c r="J57" s="139">
        <v>205.05</v>
      </c>
      <c r="K57" s="139">
        <v>179.63</v>
      </c>
      <c r="L57" s="139">
        <v>159.58999999999997</v>
      </c>
      <c r="M57" s="139">
        <v>156.6</v>
      </c>
      <c r="N57" s="139">
        <v>163.24</v>
      </c>
      <c r="O57" s="139">
        <v>164.84</v>
      </c>
      <c r="P57" s="139">
        <v>180.39999999999998</v>
      </c>
      <c r="Q57" s="139">
        <v>189.46</v>
      </c>
      <c r="R57" s="139">
        <v>200.12</v>
      </c>
      <c r="S57" s="139">
        <v>208.92000000000002</v>
      </c>
      <c r="T57" s="139">
        <v>208.84000000000003</v>
      </c>
      <c r="U57" s="63"/>
      <c r="V57" s="119">
        <v>1.1180865925612071</v>
      </c>
      <c r="W57" s="119">
        <v>3.3592520258669545</v>
      </c>
      <c r="X57" s="119">
        <v>-4.5726474576494596</v>
      </c>
      <c r="Y57" s="119">
        <v>3.4191588664724382</v>
      </c>
      <c r="Z57" s="122"/>
      <c r="AA57" s="119">
        <v>-3.8292169251380473E-2</v>
      </c>
    </row>
    <row r="58" spans="1:28" s="62" customFormat="1" ht="12.75">
      <c r="A58" s="124" t="s">
        <v>51</v>
      </c>
      <c r="B58" s="132"/>
      <c r="C58" s="132"/>
      <c r="D58" s="132"/>
      <c r="E58" s="132"/>
      <c r="F58" s="132"/>
      <c r="G58" s="132"/>
      <c r="H58" s="132"/>
      <c r="I58" s="132"/>
      <c r="J58" s="132"/>
      <c r="K58" s="132"/>
      <c r="L58" s="132"/>
      <c r="M58" s="132"/>
      <c r="N58" s="132"/>
      <c r="O58" s="132"/>
      <c r="P58" s="132"/>
      <c r="Q58" s="132"/>
      <c r="R58" s="132"/>
      <c r="S58" s="132"/>
      <c r="T58" s="132"/>
      <c r="U58" s="63"/>
      <c r="W58" s="65"/>
      <c r="X58" s="65"/>
      <c r="Y58" s="65"/>
      <c r="Z58" s="66"/>
      <c r="AA58" s="67"/>
    </row>
    <row r="59" spans="1:28" s="62" customFormat="1" ht="12.75">
      <c r="A59" s="264" t="s">
        <v>74</v>
      </c>
      <c r="B59" s="264"/>
      <c r="C59" s="264"/>
      <c r="D59" s="264"/>
      <c r="E59" s="264"/>
      <c r="F59" s="264"/>
      <c r="G59" s="264"/>
      <c r="H59" s="264"/>
      <c r="I59" s="264"/>
      <c r="J59" s="264"/>
      <c r="K59" s="264"/>
      <c r="L59" s="264"/>
      <c r="M59" s="264"/>
      <c r="N59" s="264"/>
      <c r="O59" s="264"/>
      <c r="P59" s="264"/>
      <c r="Q59" s="264"/>
      <c r="R59" s="124"/>
      <c r="S59" s="124"/>
      <c r="T59" s="124"/>
      <c r="U59" s="63"/>
      <c r="W59" s="65"/>
      <c r="X59" s="65"/>
      <c r="Y59" s="65"/>
      <c r="Z59" s="66"/>
      <c r="AA59" s="67"/>
    </row>
    <row r="60" spans="1:28" s="62" customFormat="1" ht="12.75">
      <c r="A60" s="124" t="s">
        <v>153</v>
      </c>
      <c r="B60" s="124"/>
      <c r="C60" s="124"/>
      <c r="D60" s="124"/>
      <c r="E60" s="124"/>
      <c r="F60" s="124"/>
      <c r="G60" s="124"/>
      <c r="H60" s="124"/>
      <c r="I60" s="124"/>
      <c r="J60" s="124"/>
      <c r="K60" s="124"/>
      <c r="L60" s="124"/>
      <c r="M60" s="124"/>
      <c r="N60" s="124"/>
      <c r="O60" s="124"/>
      <c r="P60" s="124"/>
      <c r="Q60" s="124"/>
      <c r="R60" s="124"/>
      <c r="S60" s="124"/>
      <c r="T60" s="124"/>
      <c r="U60" s="63"/>
      <c r="W60" s="65"/>
      <c r="X60" s="65"/>
      <c r="Y60" s="65"/>
      <c r="Z60" s="66"/>
      <c r="AA60" s="67"/>
    </row>
    <row r="61" spans="1:28" s="62" customFormat="1" ht="12.75">
      <c r="A61" s="124"/>
      <c r="B61" s="124"/>
      <c r="C61" s="124"/>
      <c r="D61" s="124"/>
      <c r="E61" s="124"/>
      <c r="F61" s="124"/>
      <c r="G61" s="124"/>
      <c r="H61" s="124"/>
      <c r="I61" s="124"/>
      <c r="J61" s="124"/>
      <c r="K61" s="124"/>
      <c r="L61" s="124"/>
      <c r="M61" s="124"/>
      <c r="N61" s="124"/>
      <c r="O61" s="124"/>
      <c r="P61" s="124"/>
      <c r="Q61" s="124"/>
      <c r="R61" s="124"/>
      <c r="S61" s="124"/>
      <c r="T61" s="124"/>
      <c r="U61" s="63"/>
      <c r="W61" s="65"/>
      <c r="X61" s="65"/>
      <c r="Y61" s="65"/>
      <c r="Z61" s="66"/>
      <c r="AA61" s="67"/>
    </row>
    <row r="62" spans="1:28" s="62" customFormat="1" ht="19.5" customHeight="1">
      <c r="A62" s="276" t="s">
        <v>156</v>
      </c>
      <c r="B62" s="276"/>
      <c r="C62" s="276"/>
      <c r="D62" s="276"/>
      <c r="E62" s="276"/>
      <c r="F62" s="276"/>
      <c r="G62" s="276"/>
      <c r="H62" s="276"/>
      <c r="I62" s="276"/>
      <c r="J62" s="276"/>
      <c r="K62" s="276"/>
      <c r="L62" s="276"/>
      <c r="M62" s="276"/>
      <c r="N62" s="276"/>
      <c r="O62" s="276"/>
      <c r="P62" s="276"/>
      <c r="Q62" s="276"/>
      <c r="R62" s="110"/>
      <c r="S62" s="110"/>
      <c r="T62" s="110"/>
      <c r="U62" s="63"/>
      <c r="W62" s="65"/>
      <c r="X62" s="65"/>
      <c r="Y62" s="65"/>
      <c r="Z62" s="66"/>
      <c r="AA62" s="67"/>
    </row>
    <row r="63" spans="1:28" s="62" customFormat="1" ht="32.25" customHeight="1">
      <c r="A63" s="173"/>
      <c r="B63" s="277">
        <v>2000</v>
      </c>
      <c r="C63" s="277">
        <v>2001</v>
      </c>
      <c r="D63" s="277">
        <v>2002</v>
      </c>
      <c r="E63" s="277">
        <v>2003</v>
      </c>
      <c r="F63" s="277">
        <v>2004</v>
      </c>
      <c r="G63" s="277">
        <v>2005</v>
      </c>
      <c r="H63" s="277">
        <v>2006</v>
      </c>
      <c r="I63" s="277">
        <v>2007</v>
      </c>
      <c r="J63" s="277">
        <v>2008</v>
      </c>
      <c r="K63" s="277">
        <v>2009</v>
      </c>
      <c r="L63" s="277">
        <v>2010</v>
      </c>
      <c r="M63" s="277">
        <v>2011</v>
      </c>
      <c r="N63" s="278">
        <v>2012</v>
      </c>
      <c r="O63" s="278">
        <v>2013</v>
      </c>
      <c r="P63" s="277">
        <v>2014</v>
      </c>
      <c r="Q63" s="277">
        <v>2015</v>
      </c>
      <c r="R63" s="268">
        <v>2016</v>
      </c>
      <c r="S63" s="268" t="s">
        <v>62</v>
      </c>
      <c r="T63" s="268" t="s">
        <v>148</v>
      </c>
      <c r="U63" s="111"/>
      <c r="V63" s="275" t="s">
        <v>35</v>
      </c>
      <c r="W63" s="275"/>
      <c r="X63" s="275"/>
      <c r="Y63" s="275"/>
      <c r="Z63" s="112"/>
      <c r="AA63" s="176" t="s">
        <v>36</v>
      </c>
    </row>
    <row r="64" spans="1:28" s="117" customFormat="1" ht="14.25" customHeight="1">
      <c r="A64" s="174"/>
      <c r="B64" s="266"/>
      <c r="C64" s="266"/>
      <c r="D64" s="266"/>
      <c r="E64" s="266"/>
      <c r="F64" s="266"/>
      <c r="G64" s="266"/>
      <c r="H64" s="266"/>
      <c r="I64" s="266"/>
      <c r="J64" s="266"/>
      <c r="K64" s="266"/>
      <c r="L64" s="266"/>
      <c r="M64" s="266"/>
      <c r="N64" s="269"/>
      <c r="O64" s="269"/>
      <c r="P64" s="266"/>
      <c r="Q64" s="266"/>
      <c r="R64" s="270"/>
      <c r="S64" s="270"/>
      <c r="T64" s="270"/>
      <c r="U64" s="111"/>
      <c r="V64" s="175" t="s">
        <v>149</v>
      </c>
      <c r="W64" s="175" t="s">
        <v>37</v>
      </c>
      <c r="X64" s="175" t="s">
        <v>38</v>
      </c>
      <c r="Y64" s="175" t="s">
        <v>150</v>
      </c>
      <c r="Z64" s="116"/>
      <c r="AA64" s="175" t="s">
        <v>151</v>
      </c>
      <c r="AB64" s="111"/>
    </row>
    <row r="65" spans="1:27" s="62" customFormat="1" ht="18.75" customHeight="1">
      <c r="A65" s="137" t="s">
        <v>77</v>
      </c>
      <c r="B65" s="135">
        <v>6471.84</v>
      </c>
      <c r="C65" s="135">
        <v>6624.9</v>
      </c>
      <c r="D65" s="135">
        <v>6730.31</v>
      </c>
      <c r="E65" s="135">
        <v>6543.71</v>
      </c>
      <c r="F65" s="135">
        <v>7021.5</v>
      </c>
      <c r="G65" s="135">
        <v>6398.87</v>
      </c>
      <c r="H65" s="135">
        <v>6541.77</v>
      </c>
      <c r="I65" s="135">
        <v>6336.89</v>
      </c>
      <c r="J65" s="135">
        <v>6655.68</v>
      </c>
      <c r="K65" s="135">
        <v>6471.61</v>
      </c>
      <c r="L65" s="135">
        <v>6532.25</v>
      </c>
      <c r="M65" s="135">
        <v>6424.66</v>
      </c>
      <c r="N65" s="135">
        <v>6407.96</v>
      </c>
      <c r="O65" s="135">
        <v>6598.28</v>
      </c>
      <c r="P65" s="135">
        <v>6887.28</v>
      </c>
      <c r="Q65" s="135">
        <v>7339.77</v>
      </c>
      <c r="R65" s="135">
        <v>7181.23</v>
      </c>
      <c r="S65" s="135">
        <v>7537.42</v>
      </c>
      <c r="T65" s="135">
        <v>7411</v>
      </c>
      <c r="U65" s="63"/>
      <c r="V65" s="119">
        <v>0.7556458428416013</v>
      </c>
      <c r="W65" s="119">
        <v>-0.22652395228295319</v>
      </c>
      <c r="X65" s="119">
        <v>0.41345307291882349</v>
      </c>
      <c r="Y65" s="119">
        <v>1.5901851803705291</v>
      </c>
      <c r="Z65" s="122"/>
      <c r="AA65" s="119">
        <v>-1.6772317318127432</v>
      </c>
    </row>
    <row r="66" spans="1:27" s="62" customFormat="1" ht="18.75" customHeight="1">
      <c r="A66" s="138" t="s">
        <v>78</v>
      </c>
      <c r="B66" s="139">
        <v>3507.61</v>
      </c>
      <c r="C66" s="139">
        <v>3642.95</v>
      </c>
      <c r="D66" s="139">
        <v>3679.31</v>
      </c>
      <c r="E66" s="139">
        <v>3560.9</v>
      </c>
      <c r="F66" s="139">
        <v>3771.44</v>
      </c>
      <c r="G66" s="139">
        <v>3235.99</v>
      </c>
      <c r="H66" s="139">
        <v>3536.15</v>
      </c>
      <c r="I66" s="139">
        <v>3261.16</v>
      </c>
      <c r="J66" s="139">
        <v>3344.27</v>
      </c>
      <c r="K66" s="139">
        <v>3459.68</v>
      </c>
      <c r="L66" s="139">
        <v>3526.84</v>
      </c>
      <c r="M66" s="139">
        <v>3462.77</v>
      </c>
      <c r="N66" s="139">
        <v>3423.64</v>
      </c>
      <c r="O66" s="139">
        <v>3675.62</v>
      </c>
      <c r="P66" s="139">
        <v>3775.96</v>
      </c>
      <c r="Q66" s="139">
        <v>4095.78</v>
      </c>
      <c r="R66" s="139">
        <v>3857.82</v>
      </c>
      <c r="S66" s="139">
        <v>4243.22</v>
      </c>
      <c r="T66" s="139">
        <v>4086.99</v>
      </c>
      <c r="U66" s="63"/>
      <c r="V66" s="119">
        <v>0.8529160218980314</v>
      </c>
      <c r="W66" s="119">
        <v>-1.599076516885467</v>
      </c>
      <c r="X66" s="119">
        <v>1.7362480994956853</v>
      </c>
      <c r="Y66" s="119">
        <v>1.8596611652738293</v>
      </c>
      <c r="Z66" s="122"/>
      <c r="AA66" s="119">
        <v>-3.6818736714099307</v>
      </c>
    </row>
    <row r="67" spans="1:27" s="62" customFormat="1" ht="18.75" customHeight="1">
      <c r="A67" s="63" t="s">
        <v>79</v>
      </c>
      <c r="B67" s="125">
        <v>251.18</v>
      </c>
      <c r="C67" s="125">
        <v>218.59</v>
      </c>
      <c r="D67" s="125">
        <v>280.02</v>
      </c>
      <c r="E67" s="125">
        <v>214.92</v>
      </c>
      <c r="F67" s="125">
        <v>268.13</v>
      </c>
      <c r="G67" s="125">
        <v>136.19999999999999</v>
      </c>
      <c r="H67" s="125">
        <v>283.97000000000003</v>
      </c>
      <c r="I67" s="125">
        <v>266.69</v>
      </c>
      <c r="J67" s="125">
        <v>318.14</v>
      </c>
      <c r="K67" s="125">
        <v>280.7</v>
      </c>
      <c r="L67" s="125">
        <v>261.45</v>
      </c>
      <c r="M67" s="125">
        <v>291.47000000000003</v>
      </c>
      <c r="N67" s="125">
        <v>296.75</v>
      </c>
      <c r="O67" s="125">
        <v>349.01</v>
      </c>
      <c r="P67" s="125">
        <v>392.81</v>
      </c>
      <c r="Q67" s="125">
        <v>404.99</v>
      </c>
      <c r="R67" s="125">
        <v>381.22</v>
      </c>
      <c r="S67" s="125">
        <v>364.33</v>
      </c>
      <c r="T67" s="125">
        <v>367.21</v>
      </c>
      <c r="U67" s="63"/>
      <c r="V67" s="122">
        <v>2.1322140722770166</v>
      </c>
      <c r="W67" s="122">
        <v>-11.521365745579059</v>
      </c>
      <c r="X67" s="122">
        <v>13.931104518174253</v>
      </c>
      <c r="Y67" s="122">
        <v>4.3375733146839401</v>
      </c>
      <c r="Z67" s="122"/>
      <c r="AA67" s="122">
        <v>0.79049213625010173</v>
      </c>
    </row>
    <row r="68" spans="1:27" s="62" customFormat="1" ht="18.75" customHeight="1">
      <c r="A68" s="63" t="s">
        <v>80</v>
      </c>
      <c r="B68" s="125">
        <v>122.29</v>
      </c>
      <c r="C68" s="125">
        <v>106.36</v>
      </c>
      <c r="D68" s="125">
        <v>145.02000000000001</v>
      </c>
      <c r="E68" s="125">
        <v>119.7</v>
      </c>
      <c r="F68" s="125">
        <v>108.36</v>
      </c>
      <c r="G68" s="125">
        <v>82.76</v>
      </c>
      <c r="H68" s="125">
        <v>65.77</v>
      </c>
      <c r="I68" s="125">
        <v>59.68</v>
      </c>
      <c r="J68" s="125">
        <v>47.4</v>
      </c>
      <c r="K68" s="125">
        <v>37.99</v>
      </c>
      <c r="L68" s="125">
        <v>34.9</v>
      </c>
      <c r="M68" s="125">
        <v>34.44</v>
      </c>
      <c r="N68" s="125">
        <v>36.06</v>
      </c>
      <c r="O68" s="125">
        <v>28.48</v>
      </c>
      <c r="P68" s="125">
        <v>31.46</v>
      </c>
      <c r="Q68" s="125">
        <v>45.72</v>
      </c>
      <c r="R68" s="125">
        <v>44.42</v>
      </c>
      <c r="S68" s="125">
        <v>51.56</v>
      </c>
      <c r="T68" s="125">
        <v>54.77</v>
      </c>
      <c r="U68" s="63"/>
      <c r="V68" s="122">
        <v>-4.3644093977782568</v>
      </c>
      <c r="W68" s="122">
        <v>-7.5118894258792812</v>
      </c>
      <c r="X68" s="122">
        <v>-15.860294229331039</v>
      </c>
      <c r="Y68" s="122">
        <v>5.794883398977313</v>
      </c>
      <c r="Z68" s="122"/>
      <c r="AA68" s="122">
        <v>6.2257564003103196</v>
      </c>
    </row>
    <row r="69" spans="1:27" s="62" customFormat="1" ht="18.75" customHeight="1">
      <c r="A69" s="63" t="s">
        <v>81</v>
      </c>
      <c r="B69" s="125">
        <v>423.32</v>
      </c>
      <c r="C69" s="125">
        <v>417.6</v>
      </c>
      <c r="D69" s="125">
        <v>413.21</v>
      </c>
      <c r="E69" s="125">
        <v>377.77</v>
      </c>
      <c r="F69" s="125">
        <v>414.64</v>
      </c>
      <c r="G69" s="125">
        <v>295.58999999999997</v>
      </c>
      <c r="H69" s="125">
        <v>322.66000000000003</v>
      </c>
      <c r="I69" s="125">
        <v>312.98</v>
      </c>
      <c r="J69" s="125">
        <v>344.27</v>
      </c>
      <c r="K69" s="125">
        <v>304.67</v>
      </c>
      <c r="L69" s="125">
        <v>287.91000000000003</v>
      </c>
      <c r="M69" s="125">
        <v>290.47999999999996</v>
      </c>
      <c r="N69" s="125">
        <v>266.33999999999997</v>
      </c>
      <c r="O69" s="125">
        <v>293</v>
      </c>
      <c r="P69" s="125">
        <v>315.56</v>
      </c>
      <c r="Q69" s="125">
        <v>357.88</v>
      </c>
      <c r="R69" s="125">
        <v>361.39</v>
      </c>
      <c r="S69" s="125">
        <v>301.62</v>
      </c>
      <c r="T69" s="125">
        <v>343.54</v>
      </c>
      <c r="U69" s="63"/>
      <c r="V69" s="122">
        <v>-1.1534343536023117</v>
      </c>
      <c r="W69" s="122">
        <v>-6.931183773453875</v>
      </c>
      <c r="X69" s="122">
        <v>-0.52512492717899928</v>
      </c>
      <c r="Y69" s="122">
        <v>2.2327563581320264</v>
      </c>
      <c r="Z69" s="122"/>
      <c r="AA69" s="122">
        <v>13.898282607254167</v>
      </c>
    </row>
    <row r="70" spans="1:27" s="62" customFormat="1" ht="18.75" customHeight="1">
      <c r="A70" s="63" t="s">
        <v>82</v>
      </c>
      <c r="B70" s="125">
        <v>894.78</v>
      </c>
      <c r="C70" s="125">
        <v>999.93</v>
      </c>
      <c r="D70" s="125">
        <v>1033.6500000000001</v>
      </c>
      <c r="E70" s="125">
        <v>1021.24</v>
      </c>
      <c r="F70" s="125">
        <v>1024.06</v>
      </c>
      <c r="G70" s="125">
        <v>943.23</v>
      </c>
      <c r="H70" s="125">
        <v>964.02</v>
      </c>
      <c r="I70" s="125">
        <v>963.4</v>
      </c>
      <c r="J70" s="125">
        <v>997.58</v>
      </c>
      <c r="K70" s="125">
        <v>1050.0899999999999</v>
      </c>
      <c r="L70" s="125">
        <v>1047.8599999999999</v>
      </c>
      <c r="M70" s="125">
        <v>1037.77</v>
      </c>
      <c r="N70" s="125">
        <v>1057.18</v>
      </c>
      <c r="O70" s="125">
        <v>1042.7</v>
      </c>
      <c r="P70" s="125">
        <v>1057.3</v>
      </c>
      <c r="Q70" s="125">
        <v>1117.57</v>
      </c>
      <c r="R70" s="125">
        <v>1106.28</v>
      </c>
      <c r="S70" s="125">
        <v>1153.8499999999999</v>
      </c>
      <c r="T70" s="125">
        <v>1152.96</v>
      </c>
      <c r="U70" s="63"/>
      <c r="V70" s="122">
        <v>1.418353125767946</v>
      </c>
      <c r="W70" s="122">
        <v>1.0602265353800489</v>
      </c>
      <c r="X70" s="122">
        <v>2.1261903121615244</v>
      </c>
      <c r="Y70" s="122">
        <v>1.2019480234493729</v>
      </c>
      <c r="Z70" s="122"/>
      <c r="AA70" s="122">
        <v>-7.7133076223068225E-2</v>
      </c>
    </row>
    <row r="71" spans="1:27" s="62" customFormat="1" ht="18.75" customHeight="1">
      <c r="A71" s="63" t="s">
        <v>83</v>
      </c>
      <c r="B71" s="125">
        <v>131.15</v>
      </c>
      <c r="C71" s="125">
        <v>126.26</v>
      </c>
      <c r="D71" s="125">
        <v>140.24</v>
      </c>
      <c r="E71" s="125">
        <v>134.58000000000001</v>
      </c>
      <c r="F71" s="125">
        <v>149.61000000000001</v>
      </c>
      <c r="G71" s="125">
        <v>111.09</v>
      </c>
      <c r="H71" s="125">
        <v>119.62</v>
      </c>
      <c r="I71" s="125">
        <v>129.84</v>
      </c>
      <c r="J71" s="125">
        <v>111.72</v>
      </c>
      <c r="K71" s="125">
        <v>112.81</v>
      </c>
      <c r="L71" s="125">
        <v>103.24</v>
      </c>
      <c r="M71" s="125">
        <v>104.51</v>
      </c>
      <c r="N71" s="125">
        <v>116.2</v>
      </c>
      <c r="O71" s="125">
        <v>128.72999999999999</v>
      </c>
      <c r="P71" s="125">
        <v>138.76</v>
      </c>
      <c r="Q71" s="125">
        <v>108.32</v>
      </c>
      <c r="R71" s="125">
        <v>101.05</v>
      </c>
      <c r="S71" s="125">
        <v>113.36</v>
      </c>
      <c r="T71" s="125">
        <v>124.15</v>
      </c>
      <c r="U71" s="63"/>
      <c r="V71" s="122">
        <v>-0.30426503042324526</v>
      </c>
      <c r="W71" s="122">
        <v>-3.2655126637869847</v>
      </c>
      <c r="X71" s="122">
        <v>-1.4549972806516598</v>
      </c>
      <c r="Y71" s="122">
        <v>2.3322070800446904</v>
      </c>
      <c r="Z71" s="122"/>
      <c r="AA71" s="122">
        <v>9.5183486238532158</v>
      </c>
    </row>
    <row r="72" spans="1:27" s="62" customFormat="1" ht="18.75" customHeight="1">
      <c r="A72" s="63" t="s">
        <v>84</v>
      </c>
      <c r="B72" s="125">
        <v>847.47</v>
      </c>
      <c r="C72" s="125">
        <v>815.65</v>
      </c>
      <c r="D72" s="125">
        <v>873.2</v>
      </c>
      <c r="E72" s="125">
        <v>832.08</v>
      </c>
      <c r="F72" s="125">
        <v>916.99</v>
      </c>
      <c r="G72" s="125">
        <v>834.97</v>
      </c>
      <c r="H72" s="125">
        <v>881.44</v>
      </c>
      <c r="I72" s="125">
        <v>807.45</v>
      </c>
      <c r="J72" s="125">
        <v>817.86</v>
      </c>
      <c r="K72" s="125">
        <v>929.57</v>
      </c>
      <c r="L72" s="125">
        <v>899</v>
      </c>
      <c r="M72" s="125">
        <v>956.26</v>
      </c>
      <c r="N72" s="125">
        <v>892.96</v>
      </c>
      <c r="O72" s="125">
        <v>1004.76</v>
      </c>
      <c r="P72" s="125">
        <v>1039.83</v>
      </c>
      <c r="Q72" s="125">
        <v>1139.45</v>
      </c>
      <c r="R72" s="125">
        <v>1033.48</v>
      </c>
      <c r="S72" s="125">
        <v>1287.3</v>
      </c>
      <c r="T72" s="125">
        <v>1269.6600000000001</v>
      </c>
      <c r="U72" s="63"/>
      <c r="V72" s="122">
        <v>2.2712362684804699</v>
      </c>
      <c r="W72" s="122">
        <v>-0.29675170582682542</v>
      </c>
      <c r="X72" s="122">
        <v>1.4887173987311986</v>
      </c>
      <c r="Y72" s="122">
        <v>4.4097289270861095</v>
      </c>
      <c r="Z72" s="122"/>
      <c r="AA72" s="122">
        <v>-1.3703099510603489</v>
      </c>
    </row>
    <row r="73" spans="1:27" s="62" customFormat="1" ht="18.75" customHeight="1">
      <c r="A73" s="63" t="s">
        <v>85</v>
      </c>
      <c r="B73" s="125">
        <v>824.11</v>
      </c>
      <c r="C73" s="125">
        <v>985.69</v>
      </c>
      <c r="D73" s="125">
        <v>775.34</v>
      </c>
      <c r="E73" s="125">
        <v>860.81</v>
      </c>
      <c r="F73" s="125">
        <v>854.16</v>
      </c>
      <c r="G73" s="125">
        <v>839.96</v>
      </c>
      <c r="H73" s="125">
        <v>861.44</v>
      </c>
      <c r="I73" s="125">
        <v>676.06</v>
      </c>
      <c r="J73" s="125">
        <v>654.52</v>
      </c>
      <c r="K73" s="125">
        <v>649.64</v>
      </c>
      <c r="L73" s="125">
        <v>776.61</v>
      </c>
      <c r="M73" s="125">
        <v>636.16999999999996</v>
      </c>
      <c r="N73" s="125">
        <v>665.24</v>
      </c>
      <c r="O73" s="125">
        <v>711.47</v>
      </c>
      <c r="P73" s="125">
        <v>690.27</v>
      </c>
      <c r="Q73" s="125">
        <v>789.25</v>
      </c>
      <c r="R73" s="125">
        <v>707.4</v>
      </c>
      <c r="S73" s="125">
        <v>777.29</v>
      </c>
      <c r="T73" s="125">
        <v>621.84</v>
      </c>
      <c r="U73" s="63"/>
      <c r="V73" s="122">
        <v>-1.5523864809535937</v>
      </c>
      <c r="W73" s="122">
        <v>0.38173185736813942</v>
      </c>
      <c r="X73" s="122">
        <v>-1.5560854648883016</v>
      </c>
      <c r="Y73" s="122">
        <v>-2.7399564862900516</v>
      </c>
      <c r="Z73" s="122"/>
      <c r="AA73" s="122">
        <v>-19.998970783105396</v>
      </c>
    </row>
    <row r="74" spans="1:27" s="62" customFormat="1" ht="18.75" customHeight="1">
      <c r="A74" s="63" t="s">
        <v>86</v>
      </c>
      <c r="B74" s="125">
        <v>35.5</v>
      </c>
      <c r="C74" s="125">
        <v>23.84</v>
      </c>
      <c r="D74" s="125">
        <v>22.94</v>
      </c>
      <c r="E74" s="125">
        <v>26.52</v>
      </c>
      <c r="F74" s="125">
        <v>34.909999999999997</v>
      </c>
      <c r="G74" s="125">
        <v>35.97</v>
      </c>
      <c r="H74" s="125">
        <v>33.01</v>
      </c>
      <c r="I74" s="125">
        <v>34.82</v>
      </c>
      <c r="J74" s="125">
        <v>42.63</v>
      </c>
      <c r="K74" s="125">
        <v>55.65</v>
      </c>
      <c r="L74" s="125">
        <v>58.61</v>
      </c>
      <c r="M74" s="125">
        <v>57.16</v>
      </c>
      <c r="N74" s="125">
        <v>40.79</v>
      </c>
      <c r="O74" s="125">
        <v>54.27</v>
      </c>
      <c r="P74" s="125">
        <v>50.32</v>
      </c>
      <c r="Q74" s="125">
        <v>58.88</v>
      </c>
      <c r="R74" s="125">
        <v>52.23</v>
      </c>
      <c r="S74" s="125">
        <v>64.260000000000005</v>
      </c>
      <c r="T74" s="125">
        <v>67.349999999999994</v>
      </c>
      <c r="U74" s="63"/>
      <c r="V74" s="122">
        <v>3.6216524597435962</v>
      </c>
      <c r="W74" s="122">
        <v>0.26339750782444771</v>
      </c>
      <c r="X74" s="122">
        <v>10.257021629045116</v>
      </c>
      <c r="Y74" s="122">
        <v>1.7526514575550323</v>
      </c>
      <c r="Z74" s="122"/>
      <c r="AA74" s="122">
        <v>4.8085901027077327</v>
      </c>
    </row>
    <row r="75" spans="1:27" s="62" customFormat="1" ht="18.75" customHeight="1">
      <c r="A75" s="63" t="s">
        <v>87</v>
      </c>
      <c r="B75" s="125">
        <v>74.209999999999994</v>
      </c>
      <c r="C75" s="125">
        <v>66.41</v>
      </c>
      <c r="D75" s="125">
        <v>65.09</v>
      </c>
      <c r="E75" s="125">
        <v>62.82</v>
      </c>
      <c r="F75" s="125">
        <v>55.72</v>
      </c>
      <c r="G75" s="125">
        <v>40</v>
      </c>
      <c r="H75" s="125">
        <v>39.47</v>
      </c>
      <c r="I75" s="125">
        <v>37.42</v>
      </c>
      <c r="J75" s="125">
        <v>40.450000000000003</v>
      </c>
      <c r="K75" s="125">
        <v>49.28</v>
      </c>
      <c r="L75" s="125">
        <v>57.74</v>
      </c>
      <c r="M75" s="125">
        <v>54.53</v>
      </c>
      <c r="N75" s="125">
        <v>52.12</v>
      </c>
      <c r="O75" s="125">
        <v>62.39</v>
      </c>
      <c r="P75" s="125">
        <v>67.319999999999993</v>
      </c>
      <c r="Q75" s="125">
        <v>66.17</v>
      </c>
      <c r="R75" s="125">
        <v>69.569999999999993</v>
      </c>
      <c r="S75" s="125">
        <v>68.900000000000006</v>
      </c>
      <c r="T75" s="125">
        <v>68.900000000000006</v>
      </c>
      <c r="U75" s="63"/>
      <c r="V75" s="122">
        <v>-0.4116101866557198</v>
      </c>
      <c r="W75" s="122">
        <v>-11.627017560744967</v>
      </c>
      <c r="X75" s="122">
        <v>7.617613655302935</v>
      </c>
      <c r="Y75" s="122">
        <v>2.2334001948853377</v>
      </c>
      <c r="Z75" s="122"/>
      <c r="AA75" s="122">
        <v>0</v>
      </c>
    </row>
    <row r="76" spans="1:27" s="62" customFormat="1" ht="18.75" customHeight="1">
      <c r="A76" s="138" t="s">
        <v>88</v>
      </c>
      <c r="B76" s="139">
        <v>2620.71</v>
      </c>
      <c r="C76" s="139">
        <v>2628.65</v>
      </c>
      <c r="D76" s="139">
        <v>2674.86</v>
      </c>
      <c r="E76" s="139">
        <v>2624.63</v>
      </c>
      <c r="F76" s="139">
        <v>2887.01</v>
      </c>
      <c r="G76" s="139">
        <v>2823.71</v>
      </c>
      <c r="H76" s="139">
        <v>2646.48</v>
      </c>
      <c r="I76" s="139">
        <v>2738.99</v>
      </c>
      <c r="J76" s="139">
        <v>2946.46</v>
      </c>
      <c r="K76" s="139">
        <v>2670.39</v>
      </c>
      <c r="L76" s="139">
        <v>2686.43</v>
      </c>
      <c r="M76" s="139">
        <v>2660.64</v>
      </c>
      <c r="N76" s="139">
        <v>2678.2</v>
      </c>
      <c r="O76" s="139">
        <v>2624.64</v>
      </c>
      <c r="P76" s="139">
        <v>2797.34</v>
      </c>
      <c r="Q76" s="139">
        <v>2924.9</v>
      </c>
      <c r="R76" s="139">
        <v>2981.35</v>
      </c>
      <c r="S76" s="139">
        <v>2940.21</v>
      </c>
      <c r="T76" s="139">
        <v>2969.53</v>
      </c>
      <c r="U76" s="63"/>
      <c r="V76" s="119">
        <v>0.69662867889925817</v>
      </c>
      <c r="W76" s="119">
        <v>1.5033147851667206</v>
      </c>
      <c r="X76" s="119">
        <v>-0.9918176926790423</v>
      </c>
      <c r="Y76" s="119">
        <v>1.2602565939746402</v>
      </c>
      <c r="Z76" s="122"/>
      <c r="AA76" s="119">
        <v>0.99720768244445679</v>
      </c>
    </row>
    <row r="77" spans="1:27" s="62" customFormat="1" ht="18.75" customHeight="1">
      <c r="A77" s="63" t="s">
        <v>89</v>
      </c>
      <c r="B77" s="125">
        <v>1727.33</v>
      </c>
      <c r="C77" s="125">
        <v>1753.7</v>
      </c>
      <c r="D77" s="125">
        <v>1763.58</v>
      </c>
      <c r="E77" s="125">
        <v>1764.92</v>
      </c>
      <c r="F77" s="125">
        <v>2009.19</v>
      </c>
      <c r="G77" s="125">
        <v>1939.14</v>
      </c>
      <c r="H77" s="125">
        <v>1786.45</v>
      </c>
      <c r="I77" s="125">
        <v>1887.44</v>
      </c>
      <c r="J77" s="125">
        <v>2087.58</v>
      </c>
      <c r="K77" s="125">
        <v>1808.68</v>
      </c>
      <c r="L77" s="125">
        <v>1841.27</v>
      </c>
      <c r="M77" s="125">
        <v>1823.3199999999997</v>
      </c>
      <c r="N77" s="125">
        <v>1844.47</v>
      </c>
      <c r="O77" s="125">
        <v>1806.47</v>
      </c>
      <c r="P77" s="125">
        <v>1915.58</v>
      </c>
      <c r="Q77" s="125">
        <v>2015.57</v>
      </c>
      <c r="R77" s="125">
        <v>2107.08</v>
      </c>
      <c r="S77" s="125">
        <v>2061.36</v>
      </c>
      <c r="T77" s="125">
        <v>2082.71</v>
      </c>
      <c r="U77" s="63"/>
      <c r="V77" s="122">
        <v>1.0448265132921408</v>
      </c>
      <c r="W77" s="122">
        <v>2.3403198163311156</v>
      </c>
      <c r="X77" s="122">
        <v>-1.0304347643767864</v>
      </c>
      <c r="Y77" s="122">
        <v>1.5521016381293995</v>
      </c>
      <c r="Z77" s="122"/>
      <c r="AA77" s="122">
        <v>1.0357239880467219</v>
      </c>
    </row>
    <row r="78" spans="1:27" s="62" customFormat="1" ht="18.75" customHeight="1">
      <c r="A78" s="140" t="s">
        <v>90</v>
      </c>
      <c r="B78" s="125">
        <v>619.69000000000005</v>
      </c>
      <c r="C78" s="125">
        <v>660.03</v>
      </c>
      <c r="D78" s="125">
        <v>652.28</v>
      </c>
      <c r="E78" s="125">
        <v>704.97</v>
      </c>
      <c r="F78" s="125">
        <v>953.25</v>
      </c>
      <c r="G78" s="125">
        <v>794.52</v>
      </c>
      <c r="H78" s="125">
        <v>635.84</v>
      </c>
      <c r="I78" s="125">
        <v>641.03</v>
      </c>
      <c r="J78" s="125">
        <v>851.27</v>
      </c>
      <c r="K78" s="125">
        <v>569.30999999999995</v>
      </c>
      <c r="L78" s="125">
        <v>600.54</v>
      </c>
      <c r="M78" s="125">
        <v>577.23</v>
      </c>
      <c r="N78" s="125">
        <v>564.94000000000005</v>
      </c>
      <c r="O78" s="125">
        <v>515.67999999999995</v>
      </c>
      <c r="P78" s="125">
        <v>609.12</v>
      </c>
      <c r="Q78" s="125">
        <v>722.6</v>
      </c>
      <c r="R78" s="125">
        <v>754.76</v>
      </c>
      <c r="S78" s="125">
        <v>738.16</v>
      </c>
      <c r="T78" s="125">
        <v>764.74</v>
      </c>
      <c r="U78" s="63"/>
      <c r="V78" s="122">
        <v>1.1752780509239669</v>
      </c>
      <c r="W78" s="122">
        <v>5.0959715154508034</v>
      </c>
      <c r="X78" s="122">
        <v>-5.4443637792753075</v>
      </c>
      <c r="Y78" s="122">
        <v>3.0674386371044582</v>
      </c>
      <c r="Z78" s="122"/>
      <c r="AA78" s="122">
        <v>3.6008453451826217</v>
      </c>
    </row>
    <row r="79" spans="1:27" s="62" customFormat="1" ht="18.75" customHeight="1">
      <c r="A79" s="140" t="s">
        <v>91</v>
      </c>
      <c r="B79" s="125">
        <v>459.32</v>
      </c>
      <c r="C79" s="125">
        <v>478.77</v>
      </c>
      <c r="D79" s="125">
        <v>474.63</v>
      </c>
      <c r="E79" s="125">
        <v>486.73</v>
      </c>
      <c r="F79" s="125">
        <v>474.65</v>
      </c>
      <c r="G79" s="125">
        <v>518.47</v>
      </c>
      <c r="H79" s="125">
        <v>525.66999999999996</v>
      </c>
      <c r="I79" s="125">
        <v>577.16999999999996</v>
      </c>
      <c r="J79" s="125">
        <v>576.67999999999995</v>
      </c>
      <c r="K79" s="125">
        <v>558.83000000000004</v>
      </c>
      <c r="L79" s="125">
        <v>541.45000000000005</v>
      </c>
      <c r="M79" s="125">
        <v>552.01</v>
      </c>
      <c r="N79" s="125">
        <v>548.97</v>
      </c>
      <c r="O79" s="125">
        <v>521.14</v>
      </c>
      <c r="P79" s="125">
        <v>537.24</v>
      </c>
      <c r="Q79" s="125">
        <v>512.15</v>
      </c>
      <c r="R79" s="125">
        <v>541.24</v>
      </c>
      <c r="S79" s="125">
        <v>511.8</v>
      </c>
      <c r="T79" s="125">
        <v>518.97</v>
      </c>
      <c r="U79" s="63"/>
      <c r="V79" s="122">
        <v>0.68063331329206722</v>
      </c>
      <c r="W79" s="122">
        <v>2.4522864717143156</v>
      </c>
      <c r="X79" s="122">
        <v>0.87114374911620995</v>
      </c>
      <c r="Y79" s="122">
        <v>-0.52865577145617682</v>
      </c>
      <c r="Z79" s="122"/>
      <c r="AA79" s="122">
        <v>1.4009378663540475</v>
      </c>
    </row>
    <row r="80" spans="1:27" s="62" customFormat="1" ht="18.75" customHeight="1">
      <c r="A80" s="140" t="s">
        <v>92</v>
      </c>
      <c r="B80" s="125">
        <v>134.96</v>
      </c>
      <c r="C80" s="125">
        <v>97.31</v>
      </c>
      <c r="D80" s="125">
        <v>116.62</v>
      </c>
      <c r="E80" s="125">
        <v>114.99</v>
      </c>
      <c r="F80" s="125">
        <v>129.46</v>
      </c>
      <c r="G80" s="125">
        <v>129.71</v>
      </c>
      <c r="H80" s="125">
        <v>120.7</v>
      </c>
      <c r="I80" s="125">
        <v>116.61</v>
      </c>
      <c r="J80" s="125">
        <v>116.2</v>
      </c>
      <c r="K80" s="125">
        <v>89.27</v>
      </c>
      <c r="L80" s="125">
        <v>100.61</v>
      </c>
      <c r="M80" s="125">
        <v>103.05000000000001</v>
      </c>
      <c r="N80" s="125">
        <v>113.16</v>
      </c>
      <c r="O80" s="125">
        <v>136.61000000000001</v>
      </c>
      <c r="P80" s="125">
        <v>139.22</v>
      </c>
      <c r="Q80" s="125">
        <v>127.39</v>
      </c>
      <c r="R80" s="125">
        <v>127.5</v>
      </c>
      <c r="S80" s="125">
        <v>109.41</v>
      </c>
      <c r="T80" s="125">
        <v>106.78</v>
      </c>
      <c r="U80" s="63"/>
      <c r="V80" s="122">
        <v>-1.2927259986793116</v>
      </c>
      <c r="W80" s="122">
        <v>-0.79040472148298457</v>
      </c>
      <c r="X80" s="122">
        <v>-4.954067060290102</v>
      </c>
      <c r="Y80" s="122">
        <v>0.74676179665200682</v>
      </c>
      <c r="Z80" s="122"/>
      <c r="AA80" s="122">
        <v>-2.4038022118636282</v>
      </c>
    </row>
    <row r="81" spans="1:28" s="62" customFormat="1" ht="18.75" customHeight="1">
      <c r="A81" s="140" t="s">
        <v>93</v>
      </c>
      <c r="B81" s="125">
        <v>420.8</v>
      </c>
      <c r="C81" s="125">
        <v>444.34</v>
      </c>
      <c r="D81" s="125">
        <v>431.25</v>
      </c>
      <c r="E81" s="125">
        <v>392.83</v>
      </c>
      <c r="F81" s="125">
        <v>425.6</v>
      </c>
      <c r="G81" s="125">
        <v>429.05</v>
      </c>
      <c r="H81" s="125">
        <v>414.67</v>
      </c>
      <c r="I81" s="125">
        <v>453.17</v>
      </c>
      <c r="J81" s="125">
        <v>465.12</v>
      </c>
      <c r="K81" s="125">
        <v>475.4</v>
      </c>
      <c r="L81" s="125">
        <v>491.24</v>
      </c>
      <c r="M81" s="125">
        <v>485.12</v>
      </c>
      <c r="N81" s="125">
        <v>486.43</v>
      </c>
      <c r="O81" s="125">
        <v>486.82</v>
      </c>
      <c r="P81" s="125">
        <v>489.55</v>
      </c>
      <c r="Q81" s="125">
        <v>518.91999999999996</v>
      </c>
      <c r="R81" s="125">
        <v>541.96</v>
      </c>
      <c r="S81" s="125">
        <v>569.44000000000005</v>
      </c>
      <c r="T81" s="125">
        <v>559.20000000000005</v>
      </c>
      <c r="U81" s="63"/>
      <c r="V81" s="122">
        <v>1.5922631423620492</v>
      </c>
      <c r="W81" s="122">
        <v>0.38907094008295839</v>
      </c>
      <c r="X81" s="122">
        <v>2.7441641208432177</v>
      </c>
      <c r="Y81" s="122">
        <v>1.6328677200009523</v>
      </c>
      <c r="Z81" s="122"/>
      <c r="AA81" s="122">
        <v>-1.7982579376229293</v>
      </c>
    </row>
    <row r="82" spans="1:28" s="62" customFormat="1" ht="18.75" customHeight="1">
      <c r="A82" s="140" t="s">
        <v>94</v>
      </c>
      <c r="B82" s="125">
        <v>92.559999999999889</v>
      </c>
      <c r="C82" s="125">
        <v>73.250000000000171</v>
      </c>
      <c r="D82" s="125">
        <v>88.799999999999955</v>
      </c>
      <c r="E82" s="125">
        <v>65.400000000000034</v>
      </c>
      <c r="F82" s="125">
        <v>26.230000000000018</v>
      </c>
      <c r="G82" s="125">
        <v>67.390000000000043</v>
      </c>
      <c r="H82" s="125">
        <v>89.570000000000164</v>
      </c>
      <c r="I82" s="125">
        <v>99.460000000000093</v>
      </c>
      <c r="J82" s="125">
        <v>78.309999999999945</v>
      </c>
      <c r="K82" s="125">
        <v>115.87000000000012</v>
      </c>
      <c r="L82" s="125">
        <v>107.42999999999995</v>
      </c>
      <c r="M82" s="125">
        <v>105.90999999999974</v>
      </c>
      <c r="N82" s="125">
        <v>130.96999999999997</v>
      </c>
      <c r="O82" s="125">
        <v>146.21999999999997</v>
      </c>
      <c r="P82" s="125">
        <v>140.44999999999999</v>
      </c>
      <c r="Q82" s="125">
        <v>134.50999999999988</v>
      </c>
      <c r="R82" s="125">
        <v>141.61999999999989</v>
      </c>
      <c r="S82" s="125">
        <v>132.5500000000003</v>
      </c>
      <c r="T82" s="125">
        <v>133.01999999999998</v>
      </c>
      <c r="U82" s="63"/>
      <c r="V82" s="122">
        <v>2.035111714201121</v>
      </c>
      <c r="W82" s="122">
        <v>-6.1499686381294882</v>
      </c>
      <c r="X82" s="122">
        <v>9.7756516575514762</v>
      </c>
      <c r="Y82" s="122">
        <v>2.7067344216262779</v>
      </c>
      <c r="Z82" s="122"/>
      <c r="AA82" s="122">
        <v>0.35458317615970214</v>
      </c>
    </row>
    <row r="83" spans="1:28" s="62" customFormat="1" ht="18.75" customHeight="1">
      <c r="A83" s="63" t="s">
        <v>95</v>
      </c>
      <c r="B83" s="125">
        <v>894.02</v>
      </c>
      <c r="C83" s="125">
        <v>876.11</v>
      </c>
      <c r="D83" s="125">
        <v>912.82</v>
      </c>
      <c r="E83" s="125">
        <v>865.27</v>
      </c>
      <c r="F83" s="125">
        <v>890.3</v>
      </c>
      <c r="G83" s="125">
        <v>893.97</v>
      </c>
      <c r="H83" s="125">
        <v>866.86</v>
      </c>
      <c r="I83" s="125">
        <v>860.7</v>
      </c>
      <c r="J83" s="125">
        <v>874.38</v>
      </c>
      <c r="K83" s="125">
        <v>860.44</v>
      </c>
      <c r="L83" s="125">
        <v>845.15</v>
      </c>
      <c r="M83" s="125">
        <v>837.31</v>
      </c>
      <c r="N83" s="125">
        <v>833.79</v>
      </c>
      <c r="O83" s="125">
        <v>818.03</v>
      </c>
      <c r="P83" s="125">
        <v>880.77</v>
      </c>
      <c r="Q83" s="125">
        <v>909.84</v>
      </c>
      <c r="R83" s="125">
        <v>880.54</v>
      </c>
      <c r="S83" s="125">
        <v>883.71</v>
      </c>
      <c r="T83" s="125">
        <v>891.83</v>
      </c>
      <c r="U83" s="63"/>
      <c r="V83" s="122">
        <v>-1.3624709701021143E-2</v>
      </c>
      <c r="W83" s="122">
        <v>-1.1185682329384328E-3</v>
      </c>
      <c r="X83" s="122">
        <v>-1.1168779091172976</v>
      </c>
      <c r="Y83" s="122">
        <v>0.6742806679351343</v>
      </c>
      <c r="Z83" s="122"/>
      <c r="AA83" s="122">
        <v>0.91885347002976137</v>
      </c>
    </row>
    <row r="84" spans="1:28" s="62" customFormat="1" ht="18.75" customHeight="1">
      <c r="A84" s="140" t="s">
        <v>96</v>
      </c>
      <c r="B84" s="125">
        <v>751.28</v>
      </c>
      <c r="C84" s="125">
        <v>722.4</v>
      </c>
      <c r="D84" s="125">
        <v>756.01</v>
      </c>
      <c r="E84" s="125">
        <v>710.32</v>
      </c>
      <c r="F84" s="125">
        <v>732.59</v>
      </c>
      <c r="G84" s="125">
        <v>749.62</v>
      </c>
      <c r="H84" s="125">
        <v>721.83</v>
      </c>
      <c r="I84" s="125">
        <v>712.78</v>
      </c>
      <c r="J84" s="125">
        <v>726</v>
      </c>
      <c r="K84" s="125">
        <v>713.47</v>
      </c>
      <c r="L84" s="125">
        <v>688.64</v>
      </c>
      <c r="M84" s="125">
        <v>685.04</v>
      </c>
      <c r="N84" s="125">
        <v>687.71</v>
      </c>
      <c r="O84" s="125">
        <v>653.26</v>
      </c>
      <c r="P84" s="125">
        <v>705.98</v>
      </c>
      <c r="Q84" s="125">
        <v>714.45</v>
      </c>
      <c r="R84" s="125">
        <v>682.73</v>
      </c>
      <c r="S84" s="125">
        <v>681.23</v>
      </c>
      <c r="T84" s="125">
        <v>687.29</v>
      </c>
      <c r="U84" s="63"/>
      <c r="V84" s="122">
        <v>-0.4933461978173348</v>
      </c>
      <c r="W84" s="122">
        <v>-4.4230356124652648E-2</v>
      </c>
      <c r="X84" s="122">
        <v>-1.6826382779740912</v>
      </c>
      <c r="Y84" s="122">
        <v>-2.4525863902902234E-2</v>
      </c>
      <c r="Z84" s="122"/>
      <c r="AA84" s="122">
        <v>0.88956740014384938</v>
      </c>
    </row>
    <row r="85" spans="1:28" s="62" customFormat="1" ht="18.75" customHeight="1">
      <c r="A85" s="140" t="s">
        <v>97</v>
      </c>
      <c r="B85" s="125">
        <v>107.65</v>
      </c>
      <c r="C85" s="125">
        <v>114.18</v>
      </c>
      <c r="D85" s="125">
        <v>115.29</v>
      </c>
      <c r="E85" s="125">
        <v>117.03</v>
      </c>
      <c r="F85" s="125">
        <v>121.65</v>
      </c>
      <c r="G85" s="125">
        <v>107.04</v>
      </c>
      <c r="H85" s="125">
        <v>108.24</v>
      </c>
      <c r="I85" s="125">
        <v>108.73</v>
      </c>
      <c r="J85" s="125">
        <v>110.35</v>
      </c>
      <c r="K85" s="125">
        <v>109.32</v>
      </c>
      <c r="L85" s="125">
        <v>116.28</v>
      </c>
      <c r="M85" s="125">
        <v>110.89</v>
      </c>
      <c r="N85" s="125">
        <v>108.2</v>
      </c>
      <c r="O85" s="125">
        <v>114.35</v>
      </c>
      <c r="P85" s="125">
        <v>120.3</v>
      </c>
      <c r="Q85" s="125">
        <v>132.55000000000001</v>
      </c>
      <c r="R85" s="125">
        <v>128.16</v>
      </c>
      <c r="S85" s="125">
        <v>130.24</v>
      </c>
      <c r="T85" s="125">
        <v>132.32</v>
      </c>
      <c r="U85" s="63"/>
      <c r="V85" s="122">
        <v>1.152917714971724</v>
      </c>
      <c r="W85" s="122">
        <v>-0.11358798856041519</v>
      </c>
      <c r="X85" s="122">
        <v>1.669756761238772</v>
      </c>
      <c r="Y85" s="122">
        <v>1.6283930682616576</v>
      </c>
      <c r="Z85" s="122"/>
      <c r="AA85" s="122">
        <v>1.5970515970515846</v>
      </c>
    </row>
    <row r="86" spans="1:28" s="62" customFormat="1" ht="18.75" customHeight="1">
      <c r="A86" s="140" t="s">
        <v>98</v>
      </c>
      <c r="B86" s="125">
        <v>31.54</v>
      </c>
      <c r="C86" s="125">
        <v>42.4</v>
      </c>
      <c r="D86" s="125">
        <v>43.65</v>
      </c>
      <c r="E86" s="125">
        <v>41.1</v>
      </c>
      <c r="F86" s="125">
        <v>38.5</v>
      </c>
      <c r="G86" s="125">
        <v>33.869999999999997</v>
      </c>
      <c r="H86" s="125">
        <v>35.49</v>
      </c>
      <c r="I86" s="125">
        <v>40</v>
      </c>
      <c r="J86" s="125">
        <v>37.89</v>
      </c>
      <c r="K86" s="125">
        <v>37.700000000000003</v>
      </c>
      <c r="L86" s="125">
        <v>39.89</v>
      </c>
      <c r="M86" s="125">
        <v>41.379999999999995</v>
      </c>
      <c r="N86" s="125">
        <v>37.869999999999997</v>
      </c>
      <c r="O86" s="125">
        <v>47.13</v>
      </c>
      <c r="P86" s="125">
        <v>51.07</v>
      </c>
      <c r="Q86" s="125">
        <v>59.71</v>
      </c>
      <c r="R86" s="125">
        <v>65.84</v>
      </c>
      <c r="S86" s="125">
        <v>67.97</v>
      </c>
      <c r="T86" s="125">
        <v>67.680000000000007</v>
      </c>
      <c r="U86" s="63"/>
      <c r="V86" s="122">
        <v>4.3331087146428304</v>
      </c>
      <c r="W86" s="122">
        <v>1.435669858031452</v>
      </c>
      <c r="X86" s="122">
        <v>3.326035880455791</v>
      </c>
      <c r="Y86" s="122">
        <v>6.831552379682293</v>
      </c>
      <c r="Z86" s="122"/>
      <c r="AA86" s="122">
        <v>-0.42665882006766526</v>
      </c>
    </row>
    <row r="87" spans="1:28" s="62" customFormat="1" ht="18.75" customHeight="1">
      <c r="A87" s="141" t="s">
        <v>99</v>
      </c>
      <c r="B87" s="139">
        <v>124.7</v>
      </c>
      <c r="C87" s="139">
        <v>130.03</v>
      </c>
      <c r="D87" s="139">
        <v>136.16</v>
      </c>
      <c r="E87" s="139">
        <v>130.43</v>
      </c>
      <c r="F87" s="139">
        <v>142.69999999999999</v>
      </c>
      <c r="G87" s="139">
        <v>142.24</v>
      </c>
      <c r="H87" s="139">
        <v>149.19999999999999</v>
      </c>
      <c r="I87" s="139">
        <v>152.53</v>
      </c>
      <c r="J87" s="139">
        <v>175.19</v>
      </c>
      <c r="K87" s="139">
        <v>158.38999999999999</v>
      </c>
      <c r="L87" s="139">
        <v>156.57</v>
      </c>
      <c r="M87" s="139">
        <v>144.65</v>
      </c>
      <c r="N87" s="139">
        <v>141.63999999999999</v>
      </c>
      <c r="O87" s="139">
        <v>136.19</v>
      </c>
      <c r="P87" s="139">
        <v>133.93</v>
      </c>
      <c r="Q87" s="139">
        <v>135.5</v>
      </c>
      <c r="R87" s="139">
        <v>149.19</v>
      </c>
      <c r="S87" s="139">
        <v>151.25</v>
      </c>
      <c r="T87" s="139">
        <v>158.54</v>
      </c>
      <c r="U87" s="63"/>
      <c r="V87" s="119">
        <v>1.3428027746410498</v>
      </c>
      <c r="W87" s="119">
        <v>2.66704401854434</v>
      </c>
      <c r="X87" s="119">
        <v>1.9382941082901617</v>
      </c>
      <c r="Y87" s="119">
        <v>0.15641887046509151</v>
      </c>
      <c r="Z87" s="122"/>
      <c r="AA87" s="119">
        <v>4.8198347107437964</v>
      </c>
    </row>
    <row r="88" spans="1:28" s="62" customFormat="1" ht="18.75" customHeight="1">
      <c r="A88" s="141" t="s">
        <v>100</v>
      </c>
      <c r="B88" s="139">
        <v>197.81</v>
      </c>
      <c r="C88" s="139">
        <v>193.95</v>
      </c>
      <c r="D88" s="139">
        <v>214.26</v>
      </c>
      <c r="E88" s="139">
        <v>204.88</v>
      </c>
      <c r="F88" s="139">
        <v>204.75</v>
      </c>
      <c r="G88" s="139">
        <v>216.11</v>
      </c>
      <c r="H88" s="139">
        <v>206.99</v>
      </c>
      <c r="I88" s="139">
        <v>193.96</v>
      </c>
      <c r="J88" s="139">
        <v>208.45</v>
      </c>
      <c r="K88" s="139">
        <v>182.45</v>
      </c>
      <c r="L88" s="139">
        <v>161.66999999999999</v>
      </c>
      <c r="M88" s="139">
        <v>156.6</v>
      </c>
      <c r="N88" s="139">
        <v>164.45</v>
      </c>
      <c r="O88" s="139">
        <v>166.37</v>
      </c>
      <c r="P88" s="139">
        <v>182.91</v>
      </c>
      <c r="Q88" s="139">
        <v>191.38</v>
      </c>
      <c r="R88" s="139">
        <v>201.79</v>
      </c>
      <c r="S88" s="139">
        <v>190.91</v>
      </c>
      <c r="T88" s="139">
        <v>187.64</v>
      </c>
      <c r="U88" s="63"/>
      <c r="V88" s="119">
        <v>-0.29280238724794794</v>
      </c>
      <c r="W88" s="119">
        <v>1.7853616556204654</v>
      </c>
      <c r="X88" s="119">
        <v>-5.6393519230721783</v>
      </c>
      <c r="Y88" s="119">
        <v>1.8795453597496348</v>
      </c>
      <c r="Z88" s="122"/>
      <c r="AA88" s="119">
        <v>-1.7128489864334031</v>
      </c>
    </row>
    <row r="89" spans="1:28" s="62" customFormat="1" ht="12.75">
      <c r="A89" s="142" t="s">
        <v>101</v>
      </c>
      <c r="B89" s="132"/>
      <c r="C89" s="132"/>
      <c r="D89" s="132"/>
      <c r="E89" s="132"/>
      <c r="F89" s="132"/>
      <c r="G89" s="132"/>
      <c r="H89" s="132"/>
      <c r="I89" s="132"/>
      <c r="J89" s="132"/>
      <c r="K89" s="132"/>
      <c r="L89" s="132"/>
      <c r="M89" s="132"/>
      <c r="N89" s="132"/>
      <c r="O89" s="132"/>
      <c r="P89" s="132"/>
      <c r="Q89" s="132"/>
      <c r="R89" s="132"/>
      <c r="S89" s="132"/>
      <c r="T89" s="132"/>
      <c r="U89" s="63"/>
      <c r="W89" s="65"/>
      <c r="X89" s="65"/>
      <c r="Y89" s="65"/>
      <c r="Z89" s="66"/>
      <c r="AA89" s="67"/>
    </row>
    <row r="90" spans="1:28" s="62" customFormat="1" ht="12.75">
      <c r="A90" s="124" t="s">
        <v>51</v>
      </c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  <c r="U90" s="63"/>
      <c r="W90" s="65"/>
      <c r="X90" s="65"/>
      <c r="Y90" s="65"/>
      <c r="Z90" s="66"/>
      <c r="AA90" s="67"/>
    </row>
    <row r="91" spans="1:28" s="62" customFormat="1" ht="12.75">
      <c r="A91" s="264" t="s">
        <v>74</v>
      </c>
      <c r="B91" s="264"/>
      <c r="C91" s="264"/>
      <c r="D91" s="264"/>
      <c r="E91" s="264"/>
      <c r="F91" s="264"/>
      <c r="G91" s="264"/>
      <c r="H91" s="264"/>
      <c r="I91" s="264"/>
      <c r="J91" s="264"/>
      <c r="K91" s="264"/>
      <c r="L91" s="264"/>
      <c r="M91" s="264"/>
      <c r="N91" s="264"/>
      <c r="O91" s="264"/>
      <c r="P91" s="264"/>
      <c r="Q91" s="264"/>
      <c r="R91" s="124"/>
      <c r="S91" s="124"/>
      <c r="T91" s="124"/>
      <c r="U91" s="63"/>
      <c r="W91" s="65"/>
      <c r="X91" s="65"/>
      <c r="Y91" s="65"/>
      <c r="Z91" s="66"/>
      <c r="AA91" s="67"/>
    </row>
    <row r="92" spans="1:28" s="62" customFormat="1" ht="12.75">
      <c r="A92" s="124" t="s">
        <v>153</v>
      </c>
      <c r="B92" s="124"/>
      <c r="C92" s="124"/>
      <c r="D92" s="124"/>
      <c r="E92" s="124"/>
      <c r="F92" s="124"/>
      <c r="G92" s="124"/>
      <c r="H92" s="124"/>
      <c r="I92" s="124"/>
      <c r="J92" s="124"/>
      <c r="K92" s="124"/>
      <c r="L92" s="124"/>
      <c r="M92" s="124"/>
      <c r="N92" s="124"/>
      <c r="O92" s="124"/>
      <c r="P92" s="124"/>
      <c r="Q92" s="124"/>
      <c r="R92" s="124"/>
      <c r="S92" s="124"/>
      <c r="T92" s="124"/>
      <c r="U92" s="63"/>
      <c r="W92" s="65"/>
      <c r="X92" s="65"/>
      <c r="Y92" s="65"/>
      <c r="Z92" s="66"/>
      <c r="AA92" s="67"/>
    </row>
    <row r="93" spans="1:28" s="62" customFormat="1" ht="12.75">
      <c r="A93" s="124"/>
      <c r="B93" s="124"/>
      <c r="C93" s="124"/>
      <c r="D93" s="124"/>
      <c r="E93" s="124"/>
      <c r="F93" s="124"/>
      <c r="G93" s="124"/>
      <c r="H93" s="124"/>
      <c r="I93" s="124"/>
      <c r="J93" s="124"/>
      <c r="K93" s="124"/>
      <c r="L93" s="124"/>
      <c r="M93" s="124"/>
      <c r="N93" s="124"/>
      <c r="O93" s="124"/>
      <c r="P93" s="124"/>
      <c r="Q93" s="124"/>
      <c r="R93" s="124"/>
      <c r="S93" s="124"/>
      <c r="T93" s="124"/>
      <c r="U93" s="63"/>
      <c r="W93" s="65"/>
      <c r="X93" s="65"/>
      <c r="Y93" s="65"/>
      <c r="Z93" s="66"/>
      <c r="AA93" s="67"/>
    </row>
    <row r="94" spans="1:28" s="62" customFormat="1" ht="19.5" customHeight="1">
      <c r="A94" s="276" t="s">
        <v>102</v>
      </c>
      <c r="B94" s="276"/>
      <c r="C94" s="276"/>
      <c r="D94" s="276"/>
      <c r="E94" s="276"/>
      <c r="F94" s="276"/>
      <c r="G94" s="276"/>
      <c r="H94" s="276"/>
      <c r="I94" s="276"/>
      <c r="J94" s="276"/>
      <c r="K94" s="276"/>
      <c r="L94" s="276"/>
      <c r="M94" s="276"/>
      <c r="N94" s="276"/>
      <c r="O94" s="276"/>
      <c r="P94" s="276"/>
      <c r="Q94" s="276"/>
      <c r="R94" s="110"/>
      <c r="S94" s="110"/>
      <c r="T94" s="110"/>
      <c r="U94" s="63"/>
      <c r="W94" s="65"/>
      <c r="X94" s="65"/>
      <c r="Y94" s="65"/>
      <c r="Z94" s="66"/>
      <c r="AA94" s="67"/>
    </row>
    <row r="95" spans="1:28" s="62" customFormat="1" ht="32.25" customHeight="1">
      <c r="A95" s="173"/>
      <c r="B95" s="277">
        <v>2000</v>
      </c>
      <c r="C95" s="277">
        <v>2001</v>
      </c>
      <c r="D95" s="277">
        <v>2002</v>
      </c>
      <c r="E95" s="277">
        <v>2003</v>
      </c>
      <c r="F95" s="277">
        <v>2004</v>
      </c>
      <c r="G95" s="277">
        <v>2005</v>
      </c>
      <c r="H95" s="277">
        <v>2006</v>
      </c>
      <c r="I95" s="277">
        <v>2007</v>
      </c>
      <c r="J95" s="277">
        <v>2008</v>
      </c>
      <c r="K95" s="277">
        <v>2009</v>
      </c>
      <c r="L95" s="277">
        <v>2010</v>
      </c>
      <c r="M95" s="277">
        <v>2011</v>
      </c>
      <c r="N95" s="278">
        <v>2012</v>
      </c>
      <c r="O95" s="278">
        <v>2013</v>
      </c>
      <c r="P95" s="277">
        <v>2014</v>
      </c>
      <c r="Q95" s="277">
        <v>2015</v>
      </c>
      <c r="R95" s="265">
        <v>2016</v>
      </c>
      <c r="S95" s="265" t="s">
        <v>62</v>
      </c>
      <c r="T95" s="265" t="s">
        <v>148</v>
      </c>
      <c r="U95" s="111"/>
      <c r="V95" s="275" t="s">
        <v>35</v>
      </c>
      <c r="W95" s="275"/>
      <c r="X95" s="275"/>
      <c r="Y95" s="275"/>
      <c r="Z95" s="112"/>
      <c r="AA95" s="176" t="s">
        <v>36</v>
      </c>
    </row>
    <row r="96" spans="1:28" s="117" customFormat="1" ht="14.25" customHeight="1">
      <c r="A96" s="174"/>
      <c r="B96" s="266"/>
      <c r="C96" s="266"/>
      <c r="D96" s="266"/>
      <c r="E96" s="266"/>
      <c r="F96" s="266"/>
      <c r="G96" s="266"/>
      <c r="H96" s="266"/>
      <c r="I96" s="266"/>
      <c r="J96" s="266"/>
      <c r="K96" s="266"/>
      <c r="L96" s="266"/>
      <c r="M96" s="266"/>
      <c r="N96" s="269"/>
      <c r="O96" s="269"/>
      <c r="P96" s="266"/>
      <c r="Q96" s="266"/>
      <c r="R96" s="267"/>
      <c r="S96" s="267"/>
      <c r="T96" s="267"/>
      <c r="U96" s="111"/>
      <c r="V96" s="175" t="s">
        <v>149</v>
      </c>
      <c r="W96" s="175" t="s">
        <v>37</v>
      </c>
      <c r="X96" s="175" t="s">
        <v>38</v>
      </c>
      <c r="Y96" s="175" t="s">
        <v>150</v>
      </c>
      <c r="Z96" s="116"/>
      <c r="AA96" s="175" t="s">
        <v>151</v>
      </c>
      <c r="AB96" s="111"/>
    </row>
    <row r="97" spans="1:27" s="62" customFormat="1" ht="18.75" customHeight="1">
      <c r="A97" s="137" t="s">
        <v>77</v>
      </c>
      <c r="B97" s="135">
        <v>93.800526589038057</v>
      </c>
      <c r="C97" s="135">
        <v>97.812495282947708</v>
      </c>
      <c r="D97" s="135">
        <v>91.497271299538937</v>
      </c>
      <c r="E97" s="135">
        <v>95.712065479674365</v>
      </c>
      <c r="F97" s="135">
        <v>94.068076621804451</v>
      </c>
      <c r="G97" s="135">
        <v>95.940533250402041</v>
      </c>
      <c r="H97" s="135">
        <v>95.269323134258769</v>
      </c>
      <c r="I97" s="135">
        <v>98.625508727467249</v>
      </c>
      <c r="J97" s="135">
        <v>99.035410356267136</v>
      </c>
      <c r="K97" s="135">
        <v>95.594295700760711</v>
      </c>
      <c r="L97" s="135">
        <v>98.766428106701355</v>
      </c>
      <c r="M97" s="135">
        <v>100</v>
      </c>
      <c r="N97" s="135">
        <v>101.8996685372568</v>
      </c>
      <c r="O97" s="135">
        <v>103.01730147856713</v>
      </c>
      <c r="P97" s="135">
        <v>99.067846813255727</v>
      </c>
      <c r="Q97" s="135">
        <v>96.944045930594555</v>
      </c>
      <c r="R97" s="135">
        <v>96.980879320116458</v>
      </c>
      <c r="S97" s="135">
        <v>98.849341021198242</v>
      </c>
      <c r="T97" s="135">
        <v>100.89083794359735</v>
      </c>
      <c r="U97" s="63"/>
      <c r="V97" s="119">
        <v>0.40564635969553287</v>
      </c>
      <c r="W97" s="119">
        <v>0.45218095204160313</v>
      </c>
      <c r="X97" s="119">
        <v>0.58227258081346989</v>
      </c>
      <c r="Y97" s="119">
        <v>0.26637125678314888</v>
      </c>
      <c r="Z97" s="122"/>
      <c r="AA97" s="119">
        <v>2.065261033921618</v>
      </c>
    </row>
    <row r="98" spans="1:27" s="62" customFormat="1" ht="18.75" customHeight="1">
      <c r="A98" s="138" t="s">
        <v>78</v>
      </c>
      <c r="B98" s="139">
        <v>100.54310484917082</v>
      </c>
      <c r="C98" s="139">
        <v>103.90782195747954</v>
      </c>
      <c r="D98" s="139">
        <v>96.992642642234557</v>
      </c>
      <c r="E98" s="139">
        <v>102.78384678030834</v>
      </c>
      <c r="F98" s="139">
        <v>101.07147402583627</v>
      </c>
      <c r="G98" s="139">
        <v>100.33714566485065</v>
      </c>
      <c r="H98" s="139">
        <v>98.550683653125574</v>
      </c>
      <c r="I98" s="139">
        <v>102.86922444774254</v>
      </c>
      <c r="J98" s="139">
        <v>103.09484581089445</v>
      </c>
      <c r="K98" s="139">
        <v>96.906939370115168</v>
      </c>
      <c r="L98" s="139">
        <v>101.56315568610992</v>
      </c>
      <c r="M98" s="139">
        <v>100</v>
      </c>
      <c r="N98" s="139">
        <v>100.5748267925366</v>
      </c>
      <c r="O98" s="139">
        <v>101.37255755491587</v>
      </c>
      <c r="P98" s="139">
        <v>96.073051621309546</v>
      </c>
      <c r="Q98" s="139">
        <v>97.54723154075657</v>
      </c>
      <c r="R98" s="139">
        <v>101.502143697736</v>
      </c>
      <c r="S98" s="139">
        <v>100.56890757490775</v>
      </c>
      <c r="T98" s="139">
        <v>103.50453512242505</v>
      </c>
      <c r="U98" s="63"/>
      <c r="V98" s="119">
        <v>0.16140172279381915</v>
      </c>
      <c r="W98" s="119">
        <v>-4.1002941483581079E-2</v>
      </c>
      <c r="X98" s="119">
        <v>0.24319236348691042</v>
      </c>
      <c r="Y98" s="119">
        <v>0.23696282496126209</v>
      </c>
      <c r="Z98" s="122"/>
      <c r="AA98" s="119">
        <v>2.9190210158450078</v>
      </c>
    </row>
    <row r="99" spans="1:27" s="62" customFormat="1" ht="18.75" customHeight="1">
      <c r="A99" s="63" t="s">
        <v>79</v>
      </c>
      <c r="B99" s="125">
        <v>166.99976112747831</v>
      </c>
      <c r="C99" s="125">
        <v>200.25618738277137</v>
      </c>
      <c r="D99" s="125">
        <v>152.6176701664167</v>
      </c>
      <c r="E99" s="125">
        <v>182.035175879397</v>
      </c>
      <c r="F99" s="125">
        <v>156.79707604520198</v>
      </c>
      <c r="G99" s="125">
        <v>139.8164464023495</v>
      </c>
      <c r="H99" s="125">
        <v>79.240764869528462</v>
      </c>
      <c r="I99" s="125">
        <v>101.59736023097979</v>
      </c>
      <c r="J99" s="125">
        <v>95.835166907650716</v>
      </c>
      <c r="K99" s="125">
        <v>80.840755254720335</v>
      </c>
      <c r="L99" s="125">
        <v>97.127557850449421</v>
      </c>
      <c r="M99" s="125">
        <v>99.993138230349601</v>
      </c>
      <c r="N99" s="125">
        <v>110.9654591406908</v>
      </c>
      <c r="O99" s="125">
        <v>83.020543823959201</v>
      </c>
      <c r="P99" s="125">
        <v>71.075074463481073</v>
      </c>
      <c r="Q99" s="125">
        <v>68.428850095064064</v>
      </c>
      <c r="R99" s="125">
        <v>64.965112008813804</v>
      </c>
      <c r="S99" s="125">
        <v>63.818516180385906</v>
      </c>
      <c r="T99" s="125">
        <v>67.040657934152122</v>
      </c>
      <c r="U99" s="63"/>
      <c r="V99" s="122">
        <v>-4.9441120240499403</v>
      </c>
      <c r="W99" s="122">
        <v>-3.4908519180501862</v>
      </c>
      <c r="X99" s="122">
        <v>-7.0270006212755138</v>
      </c>
      <c r="Y99" s="122">
        <v>-4.5283397860265584</v>
      </c>
      <c r="Z99" s="122"/>
      <c r="AA99" s="122">
        <v>5.04891361726225</v>
      </c>
    </row>
    <row r="100" spans="1:27" s="62" customFormat="1" ht="18.75" customHeight="1">
      <c r="A100" s="63" t="s">
        <v>80</v>
      </c>
      <c r="B100" s="125">
        <v>94.463979066154224</v>
      </c>
      <c r="C100" s="125">
        <v>101.4761188416698</v>
      </c>
      <c r="D100" s="125">
        <v>100.32409322852021</v>
      </c>
      <c r="E100" s="125">
        <v>96.449456975772776</v>
      </c>
      <c r="F100" s="125">
        <v>96.98228128460687</v>
      </c>
      <c r="G100" s="125">
        <v>97.232962783953596</v>
      </c>
      <c r="H100" s="125">
        <v>91.591911205716897</v>
      </c>
      <c r="I100" s="125">
        <v>88.790214477211805</v>
      </c>
      <c r="J100" s="125">
        <v>94.177215189873422</v>
      </c>
      <c r="K100" s="125">
        <v>95.103974730192135</v>
      </c>
      <c r="L100" s="125">
        <v>103.32378223495704</v>
      </c>
      <c r="M100" s="125">
        <v>100</v>
      </c>
      <c r="N100" s="125">
        <v>114.33721575152522</v>
      </c>
      <c r="O100" s="125">
        <v>115.76544943820224</v>
      </c>
      <c r="P100" s="125">
        <v>117.95931341385885</v>
      </c>
      <c r="Q100" s="125">
        <v>121.58792650918637</v>
      </c>
      <c r="R100" s="125">
        <v>123.66051328230527</v>
      </c>
      <c r="S100" s="125">
        <v>125.07757951900697</v>
      </c>
      <c r="T100" s="125">
        <v>111.48438926419573</v>
      </c>
      <c r="U100" s="63"/>
      <c r="V100" s="122">
        <v>0.92461498896856398</v>
      </c>
      <c r="W100" s="122">
        <v>0.57949640844203731</v>
      </c>
      <c r="X100" s="122">
        <v>1.2225689617217483</v>
      </c>
      <c r="Y100" s="122">
        <v>0.95474135148037043</v>
      </c>
      <c r="Z100" s="122"/>
      <c r="AA100" s="122">
        <v>-10.867807249776213</v>
      </c>
    </row>
    <row r="101" spans="1:27" s="62" customFormat="1" ht="18.75" customHeight="1">
      <c r="A101" s="63" t="s">
        <v>81</v>
      </c>
      <c r="B101" s="125">
        <v>73.892091089483131</v>
      </c>
      <c r="C101" s="125">
        <v>74.650383141762461</v>
      </c>
      <c r="D101" s="125">
        <v>76.40424965513904</v>
      </c>
      <c r="E101" s="125">
        <v>83.500542658231197</v>
      </c>
      <c r="F101" s="125">
        <v>76.755739918965844</v>
      </c>
      <c r="G101" s="125">
        <v>81.230758821340373</v>
      </c>
      <c r="H101" s="125">
        <v>85.910865926981955</v>
      </c>
      <c r="I101" s="125">
        <v>99.067033037254774</v>
      </c>
      <c r="J101" s="125">
        <v>86.699392918348977</v>
      </c>
      <c r="K101" s="125">
        <v>83.487051563987265</v>
      </c>
      <c r="L101" s="125">
        <v>97.995901496995572</v>
      </c>
      <c r="M101" s="125">
        <v>100</v>
      </c>
      <c r="N101" s="125">
        <v>110.1036269430052</v>
      </c>
      <c r="O101" s="125">
        <v>90.61433447098976</v>
      </c>
      <c r="P101" s="125">
        <v>90.141336037520588</v>
      </c>
      <c r="Q101" s="125">
        <v>75.659438918073093</v>
      </c>
      <c r="R101" s="125">
        <v>75.007609507734031</v>
      </c>
      <c r="S101" s="125">
        <v>75.717790597440484</v>
      </c>
      <c r="T101" s="125">
        <v>71.854805845025311</v>
      </c>
      <c r="U101" s="63"/>
      <c r="V101" s="122">
        <v>-0.15520334012827375</v>
      </c>
      <c r="W101" s="122">
        <v>1.9118089993091392</v>
      </c>
      <c r="X101" s="122">
        <v>3.8239339310976561</v>
      </c>
      <c r="Y101" s="122">
        <v>-3.8042270832903569</v>
      </c>
      <c r="Z101" s="122"/>
      <c r="AA101" s="122">
        <v>-5.1018191655287879</v>
      </c>
    </row>
    <row r="102" spans="1:27" s="62" customFormat="1" ht="18.75" customHeight="1">
      <c r="A102" s="63" t="s">
        <v>82</v>
      </c>
      <c r="B102" s="125">
        <v>87.159972283689839</v>
      </c>
      <c r="C102" s="125">
        <v>90.619343354034783</v>
      </c>
      <c r="D102" s="125">
        <v>91.267837275673585</v>
      </c>
      <c r="E102" s="125">
        <v>94.384277936626063</v>
      </c>
      <c r="F102" s="125">
        <v>94.200535124895026</v>
      </c>
      <c r="G102" s="125">
        <v>94.481727680417293</v>
      </c>
      <c r="H102" s="125">
        <v>95.259434451567401</v>
      </c>
      <c r="I102" s="125">
        <v>97.106082624039843</v>
      </c>
      <c r="J102" s="125">
        <v>100.76485093927303</v>
      </c>
      <c r="K102" s="125">
        <v>101.47511165709608</v>
      </c>
      <c r="L102" s="125">
        <v>104.65520203080565</v>
      </c>
      <c r="M102" s="125">
        <v>100</v>
      </c>
      <c r="N102" s="125">
        <v>100.96861461624323</v>
      </c>
      <c r="O102" s="125">
        <v>104.88443464083628</v>
      </c>
      <c r="P102" s="125">
        <v>102.22075096945049</v>
      </c>
      <c r="Q102" s="125">
        <v>105.02250418318314</v>
      </c>
      <c r="R102" s="125">
        <v>107.46917597714862</v>
      </c>
      <c r="S102" s="125">
        <v>102.99779000736666</v>
      </c>
      <c r="T102" s="125">
        <v>109.80953372189842</v>
      </c>
      <c r="U102" s="63"/>
      <c r="V102" s="122">
        <v>1.2916155574364208</v>
      </c>
      <c r="W102" s="122">
        <v>1.6263080531047969</v>
      </c>
      <c r="X102" s="122">
        <v>2.0663534396913041</v>
      </c>
      <c r="Y102" s="122">
        <v>0.60276180280283143</v>
      </c>
      <c r="Z102" s="122"/>
      <c r="AA102" s="122">
        <v>6.6134853126892965</v>
      </c>
    </row>
    <row r="103" spans="1:27" s="62" customFormat="1" ht="18.75" customHeight="1">
      <c r="A103" s="63" t="s">
        <v>83</v>
      </c>
      <c r="B103" s="125">
        <v>86.04651162790698</v>
      </c>
      <c r="C103" s="125">
        <v>89.434500237604937</v>
      </c>
      <c r="D103" s="125">
        <v>63.220193953223038</v>
      </c>
      <c r="E103" s="125">
        <v>69.861792242532317</v>
      </c>
      <c r="F103" s="125">
        <v>83.283202994452239</v>
      </c>
      <c r="G103" s="125">
        <v>75.650373570978473</v>
      </c>
      <c r="H103" s="125">
        <v>126.00735662932618</v>
      </c>
      <c r="I103" s="125">
        <v>123.66759088108441</v>
      </c>
      <c r="J103" s="125">
        <v>102.30934479054781</v>
      </c>
      <c r="K103" s="125">
        <v>88.431876606683815</v>
      </c>
      <c r="L103" s="125">
        <v>106.65439752034096</v>
      </c>
      <c r="M103" s="125">
        <v>100</v>
      </c>
      <c r="N103" s="125">
        <v>76.669535283993113</v>
      </c>
      <c r="O103" s="125">
        <v>124.29115202361534</v>
      </c>
      <c r="P103" s="125">
        <v>79.050158547131744</v>
      </c>
      <c r="Q103" s="125">
        <v>92.199039881831624</v>
      </c>
      <c r="R103" s="125">
        <v>140.34636318654131</v>
      </c>
      <c r="S103" s="125">
        <v>106.7043048694425</v>
      </c>
      <c r="T103" s="125">
        <v>95.384615384615373</v>
      </c>
      <c r="U103" s="63"/>
      <c r="V103" s="122">
        <v>0.57402635456009765</v>
      </c>
      <c r="W103" s="122">
        <v>-2.542433773942554</v>
      </c>
      <c r="X103" s="122">
        <v>7.1108678076575949</v>
      </c>
      <c r="Y103" s="122">
        <v>-1.3862564341808215</v>
      </c>
      <c r="Z103" s="122"/>
      <c r="AA103" s="122">
        <v>-10.608465608465629</v>
      </c>
    </row>
    <row r="104" spans="1:27" s="62" customFormat="1" ht="18.75" customHeight="1">
      <c r="A104" s="63" t="s">
        <v>84</v>
      </c>
      <c r="B104" s="125">
        <v>102.59478211618112</v>
      </c>
      <c r="C104" s="125">
        <v>101.59014283087112</v>
      </c>
      <c r="D104" s="125">
        <v>92.704993128721924</v>
      </c>
      <c r="E104" s="125">
        <v>104.04288049226037</v>
      </c>
      <c r="F104" s="125">
        <v>103.41334147591577</v>
      </c>
      <c r="G104" s="125">
        <v>102.76297352000671</v>
      </c>
      <c r="H104" s="125">
        <v>102.9746777999637</v>
      </c>
      <c r="I104" s="125">
        <v>105.94340206823951</v>
      </c>
      <c r="J104" s="125">
        <v>111.730614041523</v>
      </c>
      <c r="K104" s="125">
        <v>98.293834783824778</v>
      </c>
      <c r="L104" s="125">
        <v>101.64516129032258</v>
      </c>
      <c r="M104" s="125">
        <v>100</v>
      </c>
      <c r="N104" s="125">
        <v>99.779385414800231</v>
      </c>
      <c r="O104" s="125">
        <v>103.60683148214498</v>
      </c>
      <c r="P104" s="125">
        <v>97.283209755440808</v>
      </c>
      <c r="Q104" s="125">
        <v>100.08863925578129</v>
      </c>
      <c r="R104" s="125">
        <v>110.16952432557959</v>
      </c>
      <c r="S104" s="125">
        <v>111.42080323156995</v>
      </c>
      <c r="T104" s="125">
        <v>110.68632547296124</v>
      </c>
      <c r="U104" s="63"/>
      <c r="V104" s="122">
        <v>0.42263073875952184</v>
      </c>
      <c r="W104" s="122">
        <v>3.2766036859288583E-2</v>
      </c>
      <c r="X104" s="122">
        <v>-0.21850435296735249</v>
      </c>
      <c r="Y104" s="122">
        <v>1.0708475541897577</v>
      </c>
      <c r="Z104" s="122"/>
      <c r="AA104" s="122">
        <v>-0.65919266178885172</v>
      </c>
    </row>
    <row r="105" spans="1:27" s="62" customFormat="1" ht="18.75" customHeight="1">
      <c r="A105" s="63" t="s">
        <v>85</v>
      </c>
      <c r="B105" s="125">
        <v>104.16813289488051</v>
      </c>
      <c r="C105" s="125">
        <v>105.3089713804543</v>
      </c>
      <c r="D105" s="125">
        <v>102.47891247710683</v>
      </c>
      <c r="E105" s="125">
        <v>100.06970179249777</v>
      </c>
      <c r="F105" s="125">
        <v>99.192188817083448</v>
      </c>
      <c r="G105" s="125">
        <v>95.334301633411116</v>
      </c>
      <c r="H105" s="125">
        <v>97.390416047548285</v>
      </c>
      <c r="I105" s="125">
        <v>102.39032038576457</v>
      </c>
      <c r="J105" s="125">
        <v>103.63472468373772</v>
      </c>
      <c r="K105" s="125">
        <v>101.12985653592759</v>
      </c>
      <c r="L105" s="125">
        <v>100.38243133619189</v>
      </c>
      <c r="M105" s="125">
        <v>100</v>
      </c>
      <c r="N105" s="125">
        <v>96.269015693584265</v>
      </c>
      <c r="O105" s="125">
        <v>100.94592885153276</v>
      </c>
      <c r="P105" s="125">
        <v>101.384965303432</v>
      </c>
      <c r="Q105" s="125">
        <v>103.85555907507128</v>
      </c>
      <c r="R105" s="125">
        <v>101.42635001413626</v>
      </c>
      <c r="S105" s="125">
        <v>104.12973278956372</v>
      </c>
      <c r="T105" s="125">
        <v>111.5206483983018</v>
      </c>
      <c r="U105" s="63"/>
      <c r="V105" s="122">
        <v>0.37962712628452078</v>
      </c>
      <c r="W105" s="122">
        <v>-1.7567181232357232</v>
      </c>
      <c r="X105" s="122">
        <v>1.0372934957475266</v>
      </c>
      <c r="Y105" s="122">
        <v>1.3239698304055247</v>
      </c>
      <c r="Z105" s="122"/>
      <c r="AA105" s="122">
        <v>7.097795615853947</v>
      </c>
    </row>
    <row r="106" spans="1:27" s="62" customFormat="1" ht="18.75" customHeight="1">
      <c r="A106" s="63" t="s">
        <v>86</v>
      </c>
      <c r="B106" s="125">
        <v>91.070422535211264</v>
      </c>
      <c r="C106" s="125">
        <v>82.172818791946312</v>
      </c>
      <c r="D106" s="125">
        <v>90.366172624237137</v>
      </c>
      <c r="E106" s="125">
        <v>94.909502262443439</v>
      </c>
      <c r="F106" s="125">
        <v>114.60899455743341</v>
      </c>
      <c r="G106" s="125">
        <v>156.5749235474006</v>
      </c>
      <c r="H106" s="125">
        <v>186.36776734322936</v>
      </c>
      <c r="I106" s="125">
        <v>142.73406088454911</v>
      </c>
      <c r="J106" s="125">
        <v>134.90499648135113</v>
      </c>
      <c r="K106" s="125">
        <v>108.01437556154538</v>
      </c>
      <c r="L106" s="125">
        <v>99.761132912472277</v>
      </c>
      <c r="M106" s="125">
        <v>100</v>
      </c>
      <c r="N106" s="125">
        <v>105.78573179700908</v>
      </c>
      <c r="O106" s="125">
        <v>133.83084577114425</v>
      </c>
      <c r="P106" s="125">
        <v>129.70985691573927</v>
      </c>
      <c r="Q106" s="125">
        <v>162.14334239130434</v>
      </c>
      <c r="R106" s="125">
        <v>164.59888952709173</v>
      </c>
      <c r="S106" s="125">
        <v>190.55399937752878</v>
      </c>
      <c r="T106" s="125">
        <v>168.43355605048257</v>
      </c>
      <c r="U106" s="63"/>
      <c r="V106" s="122">
        <v>3.4751778336145289</v>
      </c>
      <c r="W106" s="122">
        <v>11.447151144096711</v>
      </c>
      <c r="X106" s="122">
        <v>-8.6206987468929519</v>
      </c>
      <c r="Y106" s="122">
        <v>6.7661065776348783</v>
      </c>
      <c r="Z106" s="122"/>
      <c r="AA106" s="122">
        <v>-11.60849071617795</v>
      </c>
    </row>
    <row r="107" spans="1:27" s="62" customFormat="1" ht="18.75" customHeight="1">
      <c r="A107" s="63" t="s">
        <v>87</v>
      </c>
      <c r="B107" s="125">
        <v>34.887481471499804</v>
      </c>
      <c r="C107" s="125">
        <v>34.061135371179041</v>
      </c>
      <c r="D107" s="125">
        <v>35.719772622522662</v>
      </c>
      <c r="E107" s="125">
        <v>44.09423750397962</v>
      </c>
      <c r="F107" s="125">
        <v>77.620244077530515</v>
      </c>
      <c r="G107" s="125">
        <v>113.85000000000001</v>
      </c>
      <c r="H107" s="125">
        <v>114.64403344312134</v>
      </c>
      <c r="I107" s="125">
        <v>72.928915018706562</v>
      </c>
      <c r="J107" s="125">
        <v>75.772558714462292</v>
      </c>
      <c r="K107" s="125">
        <v>79.403409090909093</v>
      </c>
      <c r="L107" s="125">
        <v>88.742639418081055</v>
      </c>
      <c r="M107" s="125">
        <v>100</v>
      </c>
      <c r="N107" s="125">
        <v>93.01611665387567</v>
      </c>
      <c r="O107" s="125">
        <v>83.971790351017788</v>
      </c>
      <c r="P107" s="125">
        <v>88.799762329174101</v>
      </c>
      <c r="Q107" s="125">
        <v>94.680368747166384</v>
      </c>
      <c r="R107" s="125">
        <v>99.669397728906134</v>
      </c>
      <c r="S107" s="125">
        <v>96.400580551523944</v>
      </c>
      <c r="T107" s="125">
        <v>115.22496371552975</v>
      </c>
      <c r="U107" s="63"/>
      <c r="V107" s="122">
        <v>6.8627873380902926</v>
      </c>
      <c r="W107" s="122">
        <v>26.687184133480791</v>
      </c>
      <c r="X107" s="122">
        <v>-4.8607198038382204</v>
      </c>
      <c r="Y107" s="122">
        <v>3.3181877444428576</v>
      </c>
      <c r="Z107" s="122"/>
      <c r="AA107" s="122">
        <v>19.527250828063842</v>
      </c>
    </row>
    <row r="108" spans="1:27" s="62" customFormat="1" ht="18.75" customHeight="1">
      <c r="A108" s="138" t="s">
        <v>88</v>
      </c>
      <c r="B108" s="139">
        <v>87.036337481064294</v>
      </c>
      <c r="C108" s="139">
        <v>92.194852871245686</v>
      </c>
      <c r="D108" s="139">
        <v>85.686727529665092</v>
      </c>
      <c r="E108" s="139">
        <v>88.06384137954683</v>
      </c>
      <c r="F108" s="139">
        <v>86.155226341439771</v>
      </c>
      <c r="G108" s="139">
        <v>91.066363047196759</v>
      </c>
      <c r="H108" s="139">
        <v>91.777757625222947</v>
      </c>
      <c r="I108" s="139">
        <v>94.082125162925038</v>
      </c>
      <c r="J108" s="139">
        <v>94.35695716215389</v>
      </c>
      <c r="K108" s="139">
        <v>93.854830193342551</v>
      </c>
      <c r="L108" s="139">
        <v>95.188037655922543</v>
      </c>
      <c r="M108" s="139">
        <v>100</v>
      </c>
      <c r="N108" s="139">
        <v>103.82159659472781</v>
      </c>
      <c r="O108" s="139">
        <v>105.45598634479396</v>
      </c>
      <c r="P108" s="139">
        <v>102.85449748689825</v>
      </c>
      <c r="Q108" s="139">
        <v>95.395056241239018</v>
      </c>
      <c r="R108" s="139">
        <v>90.338269575863293</v>
      </c>
      <c r="S108" s="139">
        <v>95.765268467218334</v>
      </c>
      <c r="T108" s="139">
        <v>96.470821981929802</v>
      </c>
      <c r="U108" s="63"/>
      <c r="V108" s="119">
        <v>0.57338702926268414</v>
      </c>
      <c r="W108" s="119">
        <v>0.90936586127341457</v>
      </c>
      <c r="X108" s="119">
        <v>0.88924598886290784</v>
      </c>
      <c r="Y108" s="119">
        <v>0.16746908204279265</v>
      </c>
      <c r="Z108" s="122"/>
      <c r="AA108" s="119">
        <v>0.73675302748510352</v>
      </c>
    </row>
    <row r="109" spans="1:27" s="62" customFormat="1" ht="18.75" customHeight="1">
      <c r="A109" s="63" t="s">
        <v>89</v>
      </c>
      <c r="B109" s="125">
        <v>86.257403044004334</v>
      </c>
      <c r="C109" s="125">
        <v>92.688031020128875</v>
      </c>
      <c r="D109" s="125">
        <v>81.917463341611949</v>
      </c>
      <c r="E109" s="125">
        <v>84.983455340752002</v>
      </c>
      <c r="F109" s="125">
        <v>82.707956937870492</v>
      </c>
      <c r="G109" s="125">
        <v>88.854337489815066</v>
      </c>
      <c r="H109" s="125">
        <v>89.858098463433066</v>
      </c>
      <c r="I109" s="125">
        <v>90.65824608994194</v>
      </c>
      <c r="J109" s="125">
        <v>88.00668716887499</v>
      </c>
      <c r="K109" s="125">
        <v>92.050556206736417</v>
      </c>
      <c r="L109" s="125">
        <v>95.365155571969339</v>
      </c>
      <c r="M109" s="125">
        <v>100.00054845008009</v>
      </c>
      <c r="N109" s="125">
        <v>100.80456716563566</v>
      </c>
      <c r="O109" s="125">
        <v>102.67095495635135</v>
      </c>
      <c r="P109" s="125">
        <v>98.217772163000248</v>
      </c>
      <c r="Q109" s="125">
        <v>91.904523286216815</v>
      </c>
      <c r="R109" s="125">
        <v>87.807771892856465</v>
      </c>
      <c r="S109" s="125">
        <v>91.796192804750248</v>
      </c>
      <c r="T109" s="125">
        <v>91.725684324749963</v>
      </c>
      <c r="U109" s="63"/>
      <c r="V109" s="122">
        <v>0.34206452220253425</v>
      </c>
      <c r="W109" s="122">
        <v>0.59501294938528737</v>
      </c>
      <c r="X109" s="122">
        <v>1.4243464013411256</v>
      </c>
      <c r="Y109" s="122">
        <v>-0.48520450307713014</v>
      </c>
      <c r="Z109" s="122"/>
      <c r="AA109" s="122">
        <v>-7.6809808605304633E-2</v>
      </c>
    </row>
    <row r="110" spans="1:27" s="62" customFormat="1" ht="18.75" customHeight="1">
      <c r="A110" s="140" t="s">
        <v>90</v>
      </c>
      <c r="B110" s="125">
        <v>60.478626409979178</v>
      </c>
      <c r="C110" s="125">
        <v>62.203233186370319</v>
      </c>
      <c r="D110" s="125">
        <v>61.870669037836514</v>
      </c>
      <c r="E110" s="125">
        <v>67.653942720966839</v>
      </c>
      <c r="F110" s="125">
        <v>60.045108838185158</v>
      </c>
      <c r="G110" s="125">
        <v>76.750742586719028</v>
      </c>
      <c r="H110" s="125">
        <v>72.293344237544019</v>
      </c>
      <c r="I110" s="125">
        <v>80.556292217212928</v>
      </c>
      <c r="J110" s="125">
        <v>70.793050383544582</v>
      </c>
      <c r="K110" s="125">
        <v>83.321916003583297</v>
      </c>
      <c r="L110" s="125">
        <v>87.987477936523788</v>
      </c>
      <c r="M110" s="125">
        <v>100</v>
      </c>
      <c r="N110" s="125">
        <v>94.889722802421488</v>
      </c>
      <c r="O110" s="125">
        <v>93.379615265280805</v>
      </c>
      <c r="P110" s="125">
        <v>91.904714998686615</v>
      </c>
      <c r="Q110" s="125">
        <v>83.665928591198451</v>
      </c>
      <c r="R110" s="125">
        <v>81.882982669987811</v>
      </c>
      <c r="S110" s="125">
        <v>84.134875907662291</v>
      </c>
      <c r="T110" s="125">
        <v>86.565368622015328</v>
      </c>
      <c r="U110" s="63"/>
      <c r="V110" s="122">
        <v>2.0122550369935377</v>
      </c>
      <c r="W110" s="122">
        <v>4.8808343099281393</v>
      </c>
      <c r="X110" s="122">
        <v>2.7703076551031325</v>
      </c>
      <c r="Y110" s="122">
        <v>-0.20347611896430751</v>
      </c>
      <c r="Z110" s="122"/>
      <c r="AA110" s="122">
        <v>2.8888052524383503</v>
      </c>
    </row>
    <row r="111" spans="1:27" s="62" customFormat="1" ht="18.75" customHeight="1">
      <c r="A111" s="140" t="s">
        <v>91</v>
      </c>
      <c r="B111" s="125">
        <v>106.82095271270573</v>
      </c>
      <c r="C111" s="125">
        <v>124.28305867117824</v>
      </c>
      <c r="D111" s="125">
        <v>94.606324926785064</v>
      </c>
      <c r="E111" s="125">
        <v>88.511084173977366</v>
      </c>
      <c r="F111" s="125">
        <v>95.508269251027073</v>
      </c>
      <c r="G111" s="125">
        <v>95.303489112195493</v>
      </c>
      <c r="H111" s="125">
        <v>101.83765480244263</v>
      </c>
      <c r="I111" s="125">
        <v>94.157700504184234</v>
      </c>
      <c r="J111" s="125">
        <v>94.544634806131668</v>
      </c>
      <c r="K111" s="125">
        <v>97.457187337830817</v>
      </c>
      <c r="L111" s="125">
        <v>100.70551297442051</v>
      </c>
      <c r="M111" s="125">
        <v>100</v>
      </c>
      <c r="N111" s="125">
        <v>113.29398692096106</v>
      </c>
      <c r="O111" s="125">
        <v>120.83509229765514</v>
      </c>
      <c r="P111" s="125">
        <v>111.29848857121584</v>
      </c>
      <c r="Q111" s="125">
        <v>95.315825441765114</v>
      </c>
      <c r="R111" s="125">
        <v>92.010937846426728</v>
      </c>
      <c r="S111" s="125">
        <v>102.3915592028136</v>
      </c>
      <c r="T111" s="125">
        <v>96.739695936181278</v>
      </c>
      <c r="U111" s="63"/>
      <c r="V111" s="122">
        <v>-0.54921001611933917</v>
      </c>
      <c r="W111" s="122">
        <v>-2.2559183145019257</v>
      </c>
      <c r="X111" s="122">
        <v>1.1087844082511733</v>
      </c>
      <c r="Y111" s="122">
        <v>-0.50095004471827353</v>
      </c>
      <c r="Z111" s="122"/>
      <c r="AA111" s="122">
        <v>-5.5198527209037875</v>
      </c>
    </row>
    <row r="112" spans="1:27" s="62" customFormat="1" ht="18.75" customHeight="1">
      <c r="A112" s="140" t="s">
        <v>92</v>
      </c>
      <c r="B112" s="125">
        <v>100.8743331357439</v>
      </c>
      <c r="C112" s="125">
        <v>117.70629945534887</v>
      </c>
      <c r="D112" s="125">
        <v>119.60212656491167</v>
      </c>
      <c r="E112" s="125">
        <v>119.73215062179321</v>
      </c>
      <c r="F112" s="125">
        <v>112.15047118801174</v>
      </c>
      <c r="G112" s="125">
        <v>94.541669878960761</v>
      </c>
      <c r="H112" s="125">
        <v>92.394366197183103</v>
      </c>
      <c r="I112" s="125">
        <v>87.076580053168684</v>
      </c>
      <c r="J112" s="125">
        <v>97.074010327022393</v>
      </c>
      <c r="K112" s="125">
        <v>96.863447966842159</v>
      </c>
      <c r="L112" s="125">
        <v>103.35950700725573</v>
      </c>
      <c r="M112" s="125">
        <v>100</v>
      </c>
      <c r="N112" s="125">
        <v>93.690349946977719</v>
      </c>
      <c r="O112" s="125">
        <v>88.54403045165067</v>
      </c>
      <c r="P112" s="125">
        <v>92.106019250107735</v>
      </c>
      <c r="Q112" s="125">
        <v>108.98029672658762</v>
      </c>
      <c r="R112" s="125">
        <v>110.89411764705881</v>
      </c>
      <c r="S112" s="125">
        <v>113.24376199616124</v>
      </c>
      <c r="T112" s="125">
        <v>122.96310170443905</v>
      </c>
      <c r="U112" s="63"/>
      <c r="V112" s="122">
        <v>1.1061217216089991</v>
      </c>
      <c r="W112" s="122">
        <v>-1.2883256582763125</v>
      </c>
      <c r="X112" s="122">
        <v>1.7994501044585443</v>
      </c>
      <c r="Y112" s="122">
        <v>2.1946233945328242</v>
      </c>
      <c r="Z112" s="122"/>
      <c r="AA112" s="122">
        <v>8.5826711661232906</v>
      </c>
    </row>
    <row r="113" spans="1:28" s="62" customFormat="1" ht="18.75" customHeight="1">
      <c r="A113" s="140" t="s">
        <v>93</v>
      </c>
      <c r="B113" s="125">
        <v>88.431558935361224</v>
      </c>
      <c r="C113" s="125">
        <v>87.397038304001441</v>
      </c>
      <c r="D113" s="125">
        <v>78.420869565217387</v>
      </c>
      <c r="E113" s="125">
        <v>85.968485095333861</v>
      </c>
      <c r="F113" s="125">
        <v>86.933740601503757</v>
      </c>
      <c r="G113" s="125">
        <v>88.989628248455887</v>
      </c>
      <c r="H113" s="125">
        <v>91.627076952757619</v>
      </c>
      <c r="I113" s="125">
        <v>96.339122183727952</v>
      </c>
      <c r="J113" s="125">
        <v>97.288871689026493</v>
      </c>
      <c r="K113" s="125">
        <v>94.644509886411441</v>
      </c>
      <c r="L113" s="125">
        <v>96.565833401188826</v>
      </c>
      <c r="M113" s="125">
        <v>100</v>
      </c>
      <c r="N113" s="125">
        <v>100.20352363135498</v>
      </c>
      <c r="O113" s="125">
        <v>106.19941662216014</v>
      </c>
      <c r="P113" s="125">
        <v>101.3195792053927</v>
      </c>
      <c r="Q113" s="125">
        <v>100.77275880675249</v>
      </c>
      <c r="R113" s="125">
        <v>90.098900287844117</v>
      </c>
      <c r="S113" s="125">
        <v>90.485389154256808</v>
      </c>
      <c r="T113" s="125">
        <v>89.851573676680957</v>
      </c>
      <c r="U113" s="63"/>
      <c r="V113" s="122">
        <v>8.8540396657266207E-2</v>
      </c>
      <c r="W113" s="122">
        <v>0.12589756336991442</v>
      </c>
      <c r="X113" s="122">
        <v>1.6475277052194315</v>
      </c>
      <c r="Y113" s="122">
        <v>-0.89677798829510547</v>
      </c>
      <c r="Z113" s="122"/>
      <c r="AA113" s="122">
        <v>-0.70046168060938685</v>
      </c>
    </row>
    <row r="114" spans="1:28" s="62" customFormat="1" ht="18.75" customHeight="1">
      <c r="A114" s="140" t="s">
        <v>94</v>
      </c>
      <c r="B114" s="125">
        <v>125.60501296456378</v>
      </c>
      <c r="C114" s="125">
        <v>159.72696245733775</v>
      </c>
      <c r="D114" s="125">
        <v>128.84009009009031</v>
      </c>
      <c r="E114" s="125">
        <v>178.51681957186588</v>
      </c>
      <c r="F114" s="125">
        <v>460.80823484559704</v>
      </c>
      <c r="G114" s="125">
        <v>170.12909927288908</v>
      </c>
      <c r="H114" s="125">
        <v>132.63369431729336</v>
      </c>
      <c r="I114" s="125">
        <v>113.77438166096915</v>
      </c>
      <c r="J114" s="125">
        <v>158.3961179925939</v>
      </c>
      <c r="K114" s="125">
        <v>94.511090014671467</v>
      </c>
      <c r="L114" s="125">
        <v>96.714139439634934</v>
      </c>
      <c r="M114" s="125">
        <v>100.00944197903901</v>
      </c>
      <c r="N114" s="125">
        <v>82.347102389860439</v>
      </c>
      <c r="O114" s="125">
        <v>72.151552455204509</v>
      </c>
      <c r="P114" s="125">
        <v>70.808116767532965</v>
      </c>
      <c r="Q114" s="125">
        <v>72.79012712809461</v>
      </c>
      <c r="R114" s="125">
        <v>73.767829402626859</v>
      </c>
      <c r="S114" s="125">
        <v>81.478687287815816</v>
      </c>
      <c r="T114" s="125">
        <v>84.63388964065571</v>
      </c>
      <c r="U114" s="63"/>
      <c r="V114" s="122">
        <v>-2.1694948527875901</v>
      </c>
      <c r="W114" s="122">
        <v>6.2562111714008495</v>
      </c>
      <c r="X114" s="122">
        <v>-10.681324602891017</v>
      </c>
      <c r="Y114" s="122">
        <v>-1.6539795172873073</v>
      </c>
      <c r="Z114" s="122"/>
      <c r="AA114" s="122">
        <v>3.8724265913789662</v>
      </c>
    </row>
    <row r="115" spans="1:28" s="62" customFormat="1" ht="18.75" customHeight="1">
      <c r="A115" s="63" t="s">
        <v>95</v>
      </c>
      <c r="B115" s="125">
        <v>88.480123487170303</v>
      </c>
      <c r="C115" s="125">
        <v>91.08559427469153</v>
      </c>
      <c r="D115" s="125">
        <v>92.824434171030418</v>
      </c>
      <c r="E115" s="125">
        <v>93.78113190102512</v>
      </c>
      <c r="F115" s="125">
        <v>92.727170616646077</v>
      </c>
      <c r="G115" s="125">
        <v>94.90698793024373</v>
      </c>
      <c r="H115" s="125">
        <v>95.010728375977649</v>
      </c>
      <c r="I115" s="125">
        <v>100.58905542000699</v>
      </c>
      <c r="J115" s="125">
        <v>107.84441547153412</v>
      </c>
      <c r="K115" s="125">
        <v>97.786016456696572</v>
      </c>
      <c r="L115" s="125">
        <v>94.803289356918896</v>
      </c>
      <c r="M115" s="125">
        <v>100</v>
      </c>
      <c r="N115" s="125">
        <v>110.48825243766419</v>
      </c>
      <c r="O115" s="125">
        <v>111.62426805862866</v>
      </c>
      <c r="P115" s="125">
        <v>113.05448641529571</v>
      </c>
      <c r="Q115" s="125">
        <v>103.07416688648554</v>
      </c>
      <c r="R115" s="125">
        <v>95.750335021691228</v>
      </c>
      <c r="S115" s="125">
        <v>104.49695035701758</v>
      </c>
      <c r="T115" s="125">
        <v>107.0103046544745</v>
      </c>
      <c r="U115" s="63"/>
      <c r="V115" s="122">
        <v>1.0619726645325622</v>
      </c>
      <c r="W115" s="122">
        <v>1.4122676740951023</v>
      </c>
      <c r="X115" s="122">
        <v>-2.1862231042091285E-2</v>
      </c>
      <c r="Y115" s="122">
        <v>1.5255320915828596</v>
      </c>
      <c r="Z115" s="122"/>
      <c r="AA115" s="122">
        <v>2.4051939208464446</v>
      </c>
    </row>
    <row r="116" spans="1:28" s="62" customFormat="1" ht="18.75" customHeight="1">
      <c r="A116" s="140" t="s">
        <v>96</v>
      </c>
      <c r="B116" s="125">
        <v>91.285539346182532</v>
      </c>
      <c r="C116" s="125">
        <v>95.017995570321148</v>
      </c>
      <c r="D116" s="125">
        <v>96.632319678311134</v>
      </c>
      <c r="E116" s="125">
        <v>94.492623043135467</v>
      </c>
      <c r="F116" s="125">
        <v>97.658990704213821</v>
      </c>
      <c r="G116" s="125">
        <v>99.690509858328213</v>
      </c>
      <c r="H116" s="125">
        <v>98.416524666472711</v>
      </c>
      <c r="I116" s="125">
        <v>102.28682061786247</v>
      </c>
      <c r="J116" s="125">
        <v>110.5702479338843</v>
      </c>
      <c r="K116" s="125">
        <v>97.304721992515454</v>
      </c>
      <c r="L116" s="125">
        <v>94.219040427509299</v>
      </c>
      <c r="M116" s="125">
        <v>100</v>
      </c>
      <c r="N116" s="125">
        <v>104.60513879396839</v>
      </c>
      <c r="O116" s="125">
        <v>112.4820132872057</v>
      </c>
      <c r="P116" s="125">
        <v>113.58820363183094</v>
      </c>
      <c r="Q116" s="125">
        <v>98.757085870249838</v>
      </c>
      <c r="R116" s="125">
        <v>93.347296881636964</v>
      </c>
      <c r="S116" s="125">
        <v>98.693539626851432</v>
      </c>
      <c r="T116" s="125">
        <v>102.26250927556053</v>
      </c>
      <c r="U116" s="63"/>
      <c r="V116" s="122">
        <v>0.63283140682490746</v>
      </c>
      <c r="W116" s="122">
        <v>1.7771689405676749</v>
      </c>
      <c r="X116" s="122">
        <v>-1.1226150492922637</v>
      </c>
      <c r="Y116" s="122">
        <v>1.0292714133281367</v>
      </c>
      <c r="Z116" s="122"/>
      <c r="AA116" s="122">
        <v>3.6162140523107698</v>
      </c>
    </row>
    <row r="117" spans="1:28" s="62" customFormat="1" ht="18.75" customHeight="1">
      <c r="A117" s="140" t="s">
        <v>97</v>
      </c>
      <c r="B117" s="125">
        <v>84.226660473757548</v>
      </c>
      <c r="C117" s="125">
        <v>79.357155368716064</v>
      </c>
      <c r="D117" s="125">
        <v>80.648798681585561</v>
      </c>
      <c r="E117" s="125">
        <v>94.044262155002983</v>
      </c>
      <c r="F117" s="125">
        <v>69.478010686395379</v>
      </c>
      <c r="G117" s="125">
        <v>73.178251121076229</v>
      </c>
      <c r="H117" s="125">
        <v>85.384331116038439</v>
      </c>
      <c r="I117" s="125">
        <v>101.35197277660259</v>
      </c>
      <c r="J117" s="125">
        <v>101.35024920706843</v>
      </c>
      <c r="K117" s="125">
        <v>108.58031467252106</v>
      </c>
      <c r="L117" s="125">
        <v>100</v>
      </c>
      <c r="M117" s="125">
        <v>100</v>
      </c>
      <c r="N117" s="125">
        <v>151.19223659889093</v>
      </c>
      <c r="O117" s="125">
        <v>114.64801049409708</v>
      </c>
      <c r="P117" s="125">
        <v>118.27930174563591</v>
      </c>
      <c r="Q117" s="125">
        <v>126.20897774424745</v>
      </c>
      <c r="R117" s="125">
        <v>107.48283395755307</v>
      </c>
      <c r="S117" s="125">
        <v>135.4115479115479</v>
      </c>
      <c r="T117" s="125">
        <v>133.71372430471584</v>
      </c>
      <c r="U117" s="63"/>
      <c r="V117" s="122">
        <v>2.6009700506926858</v>
      </c>
      <c r="W117" s="122">
        <v>-2.773088792774725</v>
      </c>
      <c r="X117" s="122">
        <v>6.4445903110725178</v>
      </c>
      <c r="Y117" s="122">
        <v>3.6983862962884251</v>
      </c>
      <c r="Z117" s="122"/>
      <c r="AA117" s="122">
        <v>-1.2538248273633903</v>
      </c>
    </row>
    <row r="118" spans="1:28" s="62" customFormat="1" ht="18.75" customHeight="1">
      <c r="A118" s="140" t="s">
        <v>98</v>
      </c>
      <c r="B118" s="125">
        <v>46.131896005072925</v>
      </c>
      <c r="C118" s="125">
        <v>49.504716981132077</v>
      </c>
      <c r="D118" s="125">
        <v>54.501718213058417</v>
      </c>
      <c r="E118" s="125">
        <v>73.479318734793182</v>
      </c>
      <c r="F118" s="125">
        <v>66.467532467532465</v>
      </c>
      <c r="G118" s="125">
        <v>67.345733687629178</v>
      </c>
      <c r="H118" s="125">
        <v>58.57988165680473</v>
      </c>
      <c r="I118" s="125">
        <v>66.224999999999994</v>
      </c>
      <c r="J118" s="125">
        <v>74.927421483240963</v>
      </c>
      <c r="K118" s="125">
        <v>75.464190981432353</v>
      </c>
      <c r="L118" s="125">
        <v>90.54900977688645</v>
      </c>
      <c r="M118" s="125">
        <v>100</v>
      </c>
      <c r="N118" s="125">
        <v>101.05624504885134</v>
      </c>
      <c r="O118" s="125">
        <v>100.19096117122849</v>
      </c>
      <c r="P118" s="125">
        <v>100.93988643038966</v>
      </c>
      <c r="Q118" s="125">
        <v>108.77574945570257</v>
      </c>
      <c r="R118" s="125">
        <v>103.37181044957472</v>
      </c>
      <c r="S118" s="125">
        <v>109.98970133882595</v>
      </c>
      <c r="T118" s="125">
        <v>110.19503546099291</v>
      </c>
      <c r="U118" s="63"/>
      <c r="V118" s="122">
        <v>4.9564007595834791</v>
      </c>
      <c r="W118" s="122">
        <v>7.860333024283972</v>
      </c>
      <c r="X118" s="122">
        <v>6.0998386221420509</v>
      </c>
      <c r="Y118" s="122">
        <v>2.4848784717863781</v>
      </c>
      <c r="Z118" s="122"/>
      <c r="AA118" s="122">
        <v>0.18668486200760109</v>
      </c>
    </row>
    <row r="119" spans="1:28" s="62" customFormat="1" ht="18.75" customHeight="1">
      <c r="A119" s="141" t="s">
        <v>99</v>
      </c>
      <c r="B119" s="139">
        <v>73.801122694466713</v>
      </c>
      <c r="C119" s="139">
        <v>75.882488656463892</v>
      </c>
      <c r="D119" s="139">
        <v>78.539952996474739</v>
      </c>
      <c r="E119" s="139">
        <v>81.17764318024993</v>
      </c>
      <c r="F119" s="139">
        <v>82.782060266292916</v>
      </c>
      <c r="G119" s="139">
        <v>83.731721034870631</v>
      </c>
      <c r="H119" s="139">
        <v>86.132707774798931</v>
      </c>
      <c r="I119" s="139">
        <v>88.199042811250251</v>
      </c>
      <c r="J119" s="139">
        <v>90.456076260060499</v>
      </c>
      <c r="K119" s="139">
        <v>93.37710714060232</v>
      </c>
      <c r="L119" s="139">
        <v>97.687935108896966</v>
      </c>
      <c r="M119" s="139">
        <v>100</v>
      </c>
      <c r="N119" s="139">
        <v>100.66365433493365</v>
      </c>
      <c r="O119" s="139">
        <v>101.78427197297893</v>
      </c>
      <c r="P119" s="139">
        <v>102.89703576495184</v>
      </c>
      <c r="Q119" s="139">
        <v>103.67527675276753</v>
      </c>
      <c r="R119" s="139">
        <v>104.04852872176417</v>
      </c>
      <c r="S119" s="139">
        <v>104.93223140495869</v>
      </c>
      <c r="T119" s="139">
        <v>109.26580042891383</v>
      </c>
      <c r="U119" s="63"/>
      <c r="V119" s="119">
        <v>2.2039895891474481</v>
      </c>
      <c r="W119" s="119">
        <v>2.557023967551042</v>
      </c>
      <c r="X119" s="119">
        <v>3.1312264288065883</v>
      </c>
      <c r="Y119" s="119">
        <v>1.4099141884388988</v>
      </c>
      <c r="Z119" s="122"/>
      <c r="AA119" s="119">
        <v>4.1298740777091325</v>
      </c>
    </row>
    <row r="120" spans="1:28" s="62" customFormat="1" ht="18.75" customHeight="1">
      <c r="A120" s="141" t="s">
        <v>100</v>
      </c>
      <c r="B120" s="139">
        <v>86.426368737677578</v>
      </c>
      <c r="C120" s="139">
        <v>88.950760505284862</v>
      </c>
      <c r="D120" s="139">
        <v>88.887333146644281</v>
      </c>
      <c r="E120" s="139">
        <v>90.716516985552531</v>
      </c>
      <c r="F120" s="139">
        <v>91.672771672771674</v>
      </c>
      <c r="G120" s="139">
        <v>93.318217574383397</v>
      </c>
      <c r="H120" s="139">
        <v>91.796705154838392</v>
      </c>
      <c r="I120" s="139">
        <v>94.684471024953595</v>
      </c>
      <c r="J120" s="139">
        <v>98.368913408491252</v>
      </c>
      <c r="K120" s="139">
        <v>98.45437106056454</v>
      </c>
      <c r="L120" s="139">
        <v>98.713428589101255</v>
      </c>
      <c r="M120" s="139">
        <v>100</v>
      </c>
      <c r="N120" s="139">
        <v>99.264214046822758</v>
      </c>
      <c r="O120" s="139">
        <v>99.080363046222274</v>
      </c>
      <c r="P120" s="139">
        <v>98.62774041878518</v>
      </c>
      <c r="Q120" s="139">
        <v>98.9967603720347</v>
      </c>
      <c r="R120" s="139">
        <v>99.172406957728342</v>
      </c>
      <c r="S120" s="139">
        <v>109.43376460112096</v>
      </c>
      <c r="T120" s="139">
        <v>111.29823065444471</v>
      </c>
      <c r="U120" s="63"/>
      <c r="V120" s="119">
        <v>1.4150322279529393</v>
      </c>
      <c r="W120" s="119">
        <v>1.5462836154884307</v>
      </c>
      <c r="X120" s="119">
        <v>1.1304547893239203</v>
      </c>
      <c r="Y120" s="119">
        <v>1.5112096361308058</v>
      </c>
      <c r="Z120" s="122"/>
      <c r="AA120" s="119">
        <v>1.7037392984876394</v>
      </c>
    </row>
    <row r="121" spans="1:28" s="62" customFormat="1" ht="12.75">
      <c r="A121" s="124" t="s">
        <v>51</v>
      </c>
      <c r="B121" s="132"/>
      <c r="C121" s="132"/>
      <c r="D121" s="132"/>
      <c r="E121" s="132"/>
      <c r="F121" s="132"/>
      <c r="G121" s="132"/>
      <c r="H121" s="132"/>
      <c r="I121" s="132"/>
      <c r="J121" s="132"/>
      <c r="K121" s="132"/>
      <c r="L121" s="132"/>
      <c r="M121" s="132"/>
      <c r="N121" s="132"/>
      <c r="O121" s="132"/>
      <c r="P121" s="132"/>
      <c r="Q121" s="132"/>
      <c r="R121" s="132"/>
      <c r="S121" s="132"/>
      <c r="T121" s="132"/>
      <c r="U121" s="63"/>
      <c r="W121" s="65"/>
      <c r="X121" s="65"/>
      <c r="Y121" s="65"/>
      <c r="Z121" s="66"/>
      <c r="AA121" s="67"/>
    </row>
    <row r="122" spans="1:28" s="62" customFormat="1" ht="12.75">
      <c r="A122" s="264" t="s">
        <v>74</v>
      </c>
      <c r="B122" s="264"/>
      <c r="C122" s="264"/>
      <c r="D122" s="264"/>
      <c r="E122" s="264"/>
      <c r="F122" s="264"/>
      <c r="G122" s="264"/>
      <c r="H122" s="264"/>
      <c r="I122" s="264"/>
      <c r="J122" s="264"/>
      <c r="K122" s="264"/>
      <c r="L122" s="264"/>
      <c r="M122" s="264"/>
      <c r="N122" s="264"/>
      <c r="O122" s="264"/>
      <c r="P122" s="264"/>
      <c r="Q122" s="264"/>
      <c r="R122" s="124"/>
      <c r="S122" s="124"/>
      <c r="T122" s="124"/>
      <c r="U122" s="63"/>
      <c r="W122" s="65"/>
      <c r="X122" s="65"/>
      <c r="Y122" s="65"/>
      <c r="Z122" s="66"/>
      <c r="AA122" s="67"/>
    </row>
    <row r="123" spans="1:28" s="62" customFormat="1" ht="12.75">
      <c r="A123" s="124" t="s">
        <v>153</v>
      </c>
      <c r="B123" s="124"/>
      <c r="C123" s="124"/>
      <c r="D123" s="124"/>
      <c r="E123" s="124"/>
      <c r="F123" s="124"/>
      <c r="G123" s="124"/>
      <c r="H123" s="124"/>
      <c r="I123" s="124"/>
      <c r="J123" s="124"/>
      <c r="K123" s="124"/>
      <c r="L123" s="124"/>
      <c r="M123" s="124"/>
      <c r="N123" s="124"/>
      <c r="O123" s="124"/>
      <c r="P123" s="124"/>
      <c r="Q123" s="124"/>
      <c r="R123" s="124"/>
      <c r="S123" s="124"/>
      <c r="T123" s="124"/>
      <c r="U123" s="63"/>
      <c r="W123" s="65"/>
      <c r="X123" s="65"/>
      <c r="Y123" s="65"/>
      <c r="Z123" s="66"/>
      <c r="AA123" s="67"/>
    </row>
    <row r="124" spans="1:28" s="62" customFormat="1" ht="12.75">
      <c r="A124" s="124"/>
      <c r="B124" s="124"/>
      <c r="C124" s="124"/>
      <c r="D124" s="124"/>
      <c r="E124" s="124"/>
      <c r="F124" s="124"/>
      <c r="G124" s="124"/>
      <c r="H124" s="124"/>
      <c r="I124" s="124"/>
      <c r="J124" s="124"/>
      <c r="K124" s="124"/>
      <c r="L124" s="124"/>
      <c r="M124" s="124"/>
      <c r="N124" s="124"/>
      <c r="O124" s="124"/>
      <c r="P124" s="124"/>
      <c r="Q124" s="124"/>
      <c r="R124" s="124"/>
      <c r="S124" s="124"/>
      <c r="T124" s="124"/>
      <c r="U124" s="63"/>
      <c r="W124" s="65"/>
      <c r="X124" s="65"/>
      <c r="Y124" s="65"/>
      <c r="Z124" s="66"/>
      <c r="AA124" s="67"/>
    </row>
    <row r="125" spans="1:28" s="62" customFormat="1" ht="19.5" customHeight="1">
      <c r="A125" s="276" t="s">
        <v>103</v>
      </c>
      <c r="B125" s="276"/>
      <c r="C125" s="276"/>
      <c r="D125" s="276"/>
      <c r="E125" s="276"/>
      <c r="F125" s="276"/>
      <c r="G125" s="276"/>
      <c r="H125" s="276"/>
      <c r="I125" s="276"/>
      <c r="J125" s="276"/>
      <c r="K125" s="276"/>
      <c r="L125" s="276"/>
      <c r="M125" s="276"/>
      <c r="N125" s="276"/>
      <c r="O125" s="276"/>
      <c r="P125" s="276"/>
      <c r="Q125" s="276"/>
      <c r="R125" s="110"/>
      <c r="S125" s="110"/>
      <c r="T125" s="110"/>
      <c r="U125" s="63"/>
      <c r="W125" s="65"/>
      <c r="X125" s="65"/>
      <c r="Y125" s="65"/>
      <c r="Z125" s="66"/>
      <c r="AA125" s="67"/>
    </row>
    <row r="126" spans="1:28" s="62" customFormat="1" ht="32.25" customHeight="1">
      <c r="A126" s="173"/>
      <c r="B126" s="277">
        <v>2000</v>
      </c>
      <c r="C126" s="277">
        <v>2001</v>
      </c>
      <c r="D126" s="277">
        <v>2002</v>
      </c>
      <c r="E126" s="277">
        <v>2003</v>
      </c>
      <c r="F126" s="277">
        <v>2004</v>
      </c>
      <c r="G126" s="277">
        <v>2005</v>
      </c>
      <c r="H126" s="277">
        <v>2006</v>
      </c>
      <c r="I126" s="277">
        <v>2007</v>
      </c>
      <c r="J126" s="277">
        <v>2008</v>
      </c>
      <c r="K126" s="277">
        <v>2009</v>
      </c>
      <c r="L126" s="277">
        <v>2010</v>
      </c>
      <c r="M126" s="277">
        <v>2011</v>
      </c>
      <c r="N126" s="278">
        <v>2012</v>
      </c>
      <c r="O126" s="278">
        <v>2013</v>
      </c>
      <c r="P126" s="277">
        <v>2014</v>
      </c>
      <c r="Q126" s="277">
        <v>2015</v>
      </c>
      <c r="R126" s="265">
        <v>2016</v>
      </c>
      <c r="S126" s="265" t="s">
        <v>62</v>
      </c>
      <c r="T126" s="265" t="s">
        <v>148</v>
      </c>
      <c r="U126" s="111"/>
      <c r="V126" s="275" t="s">
        <v>35</v>
      </c>
      <c r="W126" s="275"/>
      <c r="X126" s="275"/>
      <c r="Y126" s="275"/>
      <c r="Z126" s="112"/>
      <c r="AA126" s="176" t="s">
        <v>36</v>
      </c>
    </row>
    <row r="127" spans="1:28" s="117" customFormat="1" ht="14.25" customHeight="1">
      <c r="A127" s="174"/>
      <c r="B127" s="266"/>
      <c r="C127" s="266"/>
      <c r="D127" s="266"/>
      <c r="E127" s="266"/>
      <c r="F127" s="266"/>
      <c r="G127" s="266"/>
      <c r="H127" s="266"/>
      <c r="I127" s="266"/>
      <c r="J127" s="266"/>
      <c r="K127" s="266"/>
      <c r="L127" s="266"/>
      <c r="M127" s="266"/>
      <c r="N127" s="269"/>
      <c r="O127" s="269"/>
      <c r="P127" s="266"/>
      <c r="Q127" s="266"/>
      <c r="R127" s="267"/>
      <c r="S127" s="267"/>
      <c r="T127" s="267"/>
      <c r="U127" s="111"/>
      <c r="V127" s="175" t="s">
        <v>149</v>
      </c>
      <c r="W127" s="175" t="s">
        <v>37</v>
      </c>
      <c r="X127" s="175" t="s">
        <v>38</v>
      </c>
      <c r="Y127" s="175" t="s">
        <v>150</v>
      </c>
      <c r="Z127" s="116"/>
      <c r="AA127" s="175" t="s">
        <v>151</v>
      </c>
      <c r="AB127" s="111"/>
    </row>
    <row r="128" spans="1:28" s="62" customFormat="1" ht="18.75" customHeight="1">
      <c r="A128" s="137" t="s">
        <v>104</v>
      </c>
      <c r="B128" s="135">
        <v>3110.9100000000003</v>
      </c>
      <c r="C128" s="135">
        <v>3396.22</v>
      </c>
      <c r="D128" s="135">
        <v>3256.9199999999996</v>
      </c>
      <c r="E128" s="135">
        <v>3277.15</v>
      </c>
      <c r="F128" s="135">
        <v>3387.9700000000007</v>
      </c>
      <c r="G128" s="135">
        <v>3303.04</v>
      </c>
      <c r="H128" s="135">
        <v>3342.0400000000009</v>
      </c>
      <c r="I128" s="135">
        <v>3680.12</v>
      </c>
      <c r="J128" s="135">
        <v>3908.5700000000006</v>
      </c>
      <c r="K128" s="135">
        <v>3653.8799999999997</v>
      </c>
      <c r="L128" s="135">
        <v>3843.9300000000003</v>
      </c>
      <c r="M128" s="135">
        <v>4213.7299999999996</v>
      </c>
      <c r="N128" s="135">
        <v>4363.28</v>
      </c>
      <c r="O128" s="135">
        <v>4258.49</v>
      </c>
      <c r="P128" s="135">
        <v>4337.1400000000003</v>
      </c>
      <c r="Q128" s="135">
        <v>4492.92</v>
      </c>
      <c r="R128" s="135">
        <v>4445.8700000000008</v>
      </c>
      <c r="S128" s="135">
        <v>4580</v>
      </c>
      <c r="T128" s="135">
        <v>4568.13</v>
      </c>
      <c r="U128" s="63"/>
      <c r="V128" s="119">
        <v>2.1573221924816588</v>
      </c>
      <c r="W128" s="119">
        <v>1.2057708783590915</v>
      </c>
      <c r="X128" s="119">
        <v>3.0795057372440482</v>
      </c>
      <c r="Y128" s="119">
        <v>2.1810528008566754</v>
      </c>
      <c r="Z128" s="122"/>
      <c r="AA128" s="119">
        <v>-0.25917030567685351</v>
      </c>
    </row>
    <row r="129" spans="1:27" s="62" customFormat="1" ht="18.75" customHeight="1">
      <c r="A129" s="143" t="s">
        <v>105</v>
      </c>
      <c r="B129" s="139">
        <v>133.69</v>
      </c>
      <c r="C129" s="139">
        <v>162.1</v>
      </c>
      <c r="D129" s="139">
        <v>153.35</v>
      </c>
      <c r="E129" s="139">
        <v>151.68</v>
      </c>
      <c r="F129" s="139">
        <v>166.19</v>
      </c>
      <c r="G129" s="139">
        <v>154.01</v>
      </c>
      <c r="H129" s="139">
        <v>179.93</v>
      </c>
      <c r="I129" s="139">
        <v>194.51</v>
      </c>
      <c r="J129" s="139">
        <v>166.99</v>
      </c>
      <c r="K129" s="139">
        <v>154.34</v>
      </c>
      <c r="L129" s="139">
        <v>107.54</v>
      </c>
      <c r="M129" s="139">
        <v>117.47</v>
      </c>
      <c r="N129" s="139">
        <v>123.92</v>
      </c>
      <c r="O129" s="139">
        <v>131</v>
      </c>
      <c r="P129" s="139">
        <v>121.44</v>
      </c>
      <c r="Q129" s="139">
        <v>119.33</v>
      </c>
      <c r="R129" s="139">
        <v>152.4</v>
      </c>
      <c r="S129" s="139">
        <v>153.49</v>
      </c>
      <c r="T129" s="139">
        <v>151.47999999999999</v>
      </c>
      <c r="U129" s="63"/>
      <c r="V129" s="119">
        <v>0.69646923336854627</v>
      </c>
      <c r="W129" s="119">
        <v>2.8702983769478774</v>
      </c>
      <c r="X129" s="119">
        <v>-6.9311768633883108</v>
      </c>
      <c r="Y129" s="119">
        <v>4.3754012468261161</v>
      </c>
      <c r="Z129" s="122"/>
      <c r="AA129" s="119">
        <v>-1.3095315655743169</v>
      </c>
    </row>
    <row r="130" spans="1:27" s="62" customFormat="1" ht="18.75" customHeight="1">
      <c r="A130" s="143" t="s">
        <v>106</v>
      </c>
      <c r="B130" s="139">
        <v>198.39000000000001</v>
      </c>
      <c r="C130" s="139">
        <v>156.94999999999999</v>
      </c>
      <c r="D130" s="139">
        <v>183.45000000000002</v>
      </c>
      <c r="E130" s="139">
        <v>232.81</v>
      </c>
      <c r="F130" s="139">
        <v>275.78000000000003</v>
      </c>
      <c r="G130" s="139">
        <v>303.51</v>
      </c>
      <c r="H130" s="139">
        <v>295.65000000000003</v>
      </c>
      <c r="I130" s="139">
        <v>295.45999999999998</v>
      </c>
      <c r="J130" s="139">
        <v>362.95</v>
      </c>
      <c r="K130" s="139">
        <v>280.55</v>
      </c>
      <c r="L130" s="139">
        <v>309.28000000000003</v>
      </c>
      <c r="M130" s="139">
        <v>371.14</v>
      </c>
      <c r="N130" s="139">
        <v>410.88</v>
      </c>
      <c r="O130" s="139">
        <v>404.28999999999996</v>
      </c>
      <c r="P130" s="139">
        <v>391.46999999999997</v>
      </c>
      <c r="Q130" s="139">
        <v>378.87999999999994</v>
      </c>
      <c r="R130" s="139">
        <v>366.84999999999997</v>
      </c>
      <c r="S130" s="139">
        <v>420.36000000000007</v>
      </c>
      <c r="T130" s="139">
        <v>458.67000000000007</v>
      </c>
      <c r="U130" s="63"/>
      <c r="V130" s="119">
        <v>4.7661880135045687</v>
      </c>
      <c r="W130" s="119">
        <v>8.875621081568319</v>
      </c>
      <c r="X130" s="119">
        <v>0.3773593457154556</v>
      </c>
      <c r="Y130" s="119">
        <v>5.0493966386178313</v>
      </c>
      <c r="Z130" s="122"/>
      <c r="AA130" s="119">
        <v>9.1136168998001708</v>
      </c>
    </row>
    <row r="131" spans="1:27" s="62" customFormat="1" ht="18.75" customHeight="1">
      <c r="A131" s="143" t="s">
        <v>107</v>
      </c>
      <c r="B131" s="139">
        <v>130.55000000000001</v>
      </c>
      <c r="C131" s="139">
        <v>152.04</v>
      </c>
      <c r="D131" s="139">
        <v>142.4</v>
      </c>
      <c r="E131" s="139">
        <v>134.37</v>
      </c>
      <c r="F131" s="139">
        <v>145.62</v>
      </c>
      <c r="G131" s="139">
        <v>134.93</v>
      </c>
      <c r="H131" s="139">
        <v>150.71</v>
      </c>
      <c r="I131" s="139">
        <v>151.62</v>
      </c>
      <c r="J131" s="139">
        <v>179.99</v>
      </c>
      <c r="K131" s="139">
        <v>165.33</v>
      </c>
      <c r="L131" s="139">
        <v>177.82</v>
      </c>
      <c r="M131" s="139">
        <v>209.25</v>
      </c>
      <c r="N131" s="139">
        <v>198.73</v>
      </c>
      <c r="O131" s="139">
        <v>205.82</v>
      </c>
      <c r="P131" s="139">
        <v>197.88</v>
      </c>
      <c r="Q131" s="139">
        <v>186.85</v>
      </c>
      <c r="R131" s="139">
        <v>195.07</v>
      </c>
      <c r="S131" s="139">
        <v>195.63</v>
      </c>
      <c r="T131" s="139">
        <v>187.39</v>
      </c>
      <c r="U131" s="63"/>
      <c r="V131" s="119">
        <v>2.028271631304035</v>
      </c>
      <c r="W131" s="119">
        <v>0.66217938299300005</v>
      </c>
      <c r="X131" s="119">
        <v>5.6755257328790387</v>
      </c>
      <c r="Y131" s="119">
        <v>0.65740402482872273</v>
      </c>
      <c r="Z131" s="122"/>
      <c r="AA131" s="119">
        <v>-4.212032919286413</v>
      </c>
    </row>
    <row r="132" spans="1:27" s="62" customFormat="1" ht="18.75" customHeight="1">
      <c r="A132" s="143" t="s">
        <v>108</v>
      </c>
      <c r="B132" s="139">
        <v>87.79</v>
      </c>
      <c r="C132" s="139">
        <v>84.73</v>
      </c>
      <c r="D132" s="139">
        <v>92.06</v>
      </c>
      <c r="E132" s="139">
        <v>88.44</v>
      </c>
      <c r="F132" s="139">
        <v>94.19</v>
      </c>
      <c r="G132" s="139">
        <v>89.56</v>
      </c>
      <c r="H132" s="139">
        <v>88.82</v>
      </c>
      <c r="I132" s="139">
        <v>80.48</v>
      </c>
      <c r="J132" s="139">
        <v>103.01</v>
      </c>
      <c r="K132" s="139">
        <v>117.73</v>
      </c>
      <c r="L132" s="139">
        <v>122.14</v>
      </c>
      <c r="M132" s="139">
        <v>122.18</v>
      </c>
      <c r="N132" s="139">
        <v>118.27</v>
      </c>
      <c r="O132" s="139">
        <v>115.98</v>
      </c>
      <c r="P132" s="139">
        <v>130.09</v>
      </c>
      <c r="Q132" s="139">
        <v>140.66999999999999</v>
      </c>
      <c r="R132" s="139">
        <v>142.4</v>
      </c>
      <c r="S132" s="139">
        <v>138.44999999999999</v>
      </c>
      <c r="T132" s="139">
        <v>137.97999999999999</v>
      </c>
      <c r="U132" s="63"/>
      <c r="V132" s="119">
        <v>2.5438231131871047</v>
      </c>
      <c r="W132" s="119">
        <v>0.40002181581293428</v>
      </c>
      <c r="X132" s="119">
        <v>6.4017488359935593</v>
      </c>
      <c r="Y132" s="119">
        <v>1.5359363372198676</v>
      </c>
      <c r="Z132" s="122"/>
      <c r="AA132" s="119">
        <v>-0.33947273383893023</v>
      </c>
    </row>
    <row r="133" spans="1:27" s="62" customFormat="1" ht="18.75" customHeight="1">
      <c r="A133" s="143" t="s">
        <v>109</v>
      </c>
      <c r="B133" s="139">
        <v>16.5</v>
      </c>
      <c r="C133" s="139">
        <v>17.579999999999998</v>
      </c>
      <c r="D133" s="139">
        <v>19.260000000000002</v>
      </c>
      <c r="E133" s="139">
        <v>19.07</v>
      </c>
      <c r="F133" s="139">
        <v>18.47</v>
      </c>
      <c r="G133" s="139">
        <v>18.43</v>
      </c>
      <c r="H133" s="139">
        <v>19.739999999999998</v>
      </c>
      <c r="I133" s="139">
        <v>22.08</v>
      </c>
      <c r="J133" s="139">
        <v>22.66</v>
      </c>
      <c r="K133" s="139">
        <v>22.55</v>
      </c>
      <c r="L133" s="139">
        <v>24</v>
      </c>
      <c r="M133" s="139">
        <v>24.28</v>
      </c>
      <c r="N133" s="139">
        <v>23.67</v>
      </c>
      <c r="O133" s="139">
        <v>22.33</v>
      </c>
      <c r="P133" s="139">
        <v>23.22</v>
      </c>
      <c r="Q133" s="139">
        <v>26.14</v>
      </c>
      <c r="R133" s="139">
        <v>27.61</v>
      </c>
      <c r="S133" s="139">
        <v>27.57</v>
      </c>
      <c r="T133" s="139">
        <v>27.84</v>
      </c>
      <c r="U133" s="63"/>
      <c r="V133" s="119">
        <v>2.9488275195186153</v>
      </c>
      <c r="W133" s="119">
        <v>2.2370425988355702</v>
      </c>
      <c r="X133" s="119">
        <v>5.4234395200513763</v>
      </c>
      <c r="Y133" s="119">
        <v>1.8725667514943201</v>
      </c>
      <c r="Z133" s="122"/>
      <c r="AA133" s="119">
        <v>0.97932535364526496</v>
      </c>
    </row>
    <row r="134" spans="1:27" s="62" customFormat="1" ht="18.75" customHeight="1">
      <c r="A134" s="143" t="s">
        <v>110</v>
      </c>
      <c r="B134" s="139">
        <v>1576.21</v>
      </c>
      <c r="C134" s="139">
        <v>1693.4</v>
      </c>
      <c r="D134" s="139">
        <v>1683.81</v>
      </c>
      <c r="E134" s="139">
        <v>1593.62</v>
      </c>
      <c r="F134" s="139">
        <v>1685.39</v>
      </c>
      <c r="G134" s="139">
        <v>1578.0500000000002</v>
      </c>
      <c r="H134" s="139">
        <v>1474.21</v>
      </c>
      <c r="I134" s="139">
        <v>1811.84</v>
      </c>
      <c r="J134" s="139">
        <v>1959.6000000000001</v>
      </c>
      <c r="K134" s="139">
        <v>1804.6999999999998</v>
      </c>
      <c r="L134" s="139">
        <v>1884.69</v>
      </c>
      <c r="M134" s="139">
        <v>2091.62</v>
      </c>
      <c r="N134" s="139">
        <v>2208.5500000000002</v>
      </c>
      <c r="O134" s="139">
        <v>2106.44</v>
      </c>
      <c r="P134" s="139">
        <v>2028.25</v>
      </c>
      <c r="Q134" s="139">
        <v>2029.98</v>
      </c>
      <c r="R134" s="139">
        <v>1952.22</v>
      </c>
      <c r="S134" s="139">
        <v>1898.4399999999998</v>
      </c>
      <c r="T134" s="139">
        <v>1891.77</v>
      </c>
      <c r="U134" s="63"/>
      <c r="V134" s="119">
        <v>1.0189881693043468</v>
      </c>
      <c r="W134" s="119">
        <v>2.3336248677918725E-2</v>
      </c>
      <c r="X134" s="119">
        <v>3.6152867763694641</v>
      </c>
      <c r="Y134" s="119">
        <v>4.688033059321306E-2</v>
      </c>
      <c r="Z134" s="122"/>
      <c r="AA134" s="119">
        <v>-0.35134110111459127</v>
      </c>
    </row>
    <row r="135" spans="1:27" s="62" customFormat="1" ht="24" customHeight="1">
      <c r="A135" s="143" t="s">
        <v>111</v>
      </c>
      <c r="B135" s="139">
        <v>91.59</v>
      </c>
      <c r="C135" s="139">
        <v>100.45</v>
      </c>
      <c r="D135" s="139">
        <v>93.92</v>
      </c>
      <c r="E135" s="139">
        <v>96.669999999999987</v>
      </c>
      <c r="F135" s="139">
        <v>102.85000000000001</v>
      </c>
      <c r="G135" s="139">
        <v>88.5</v>
      </c>
      <c r="H135" s="139">
        <v>94.88</v>
      </c>
      <c r="I135" s="139">
        <v>92.149999999999991</v>
      </c>
      <c r="J135" s="139">
        <v>91.779999999999987</v>
      </c>
      <c r="K135" s="139">
        <v>91.76</v>
      </c>
      <c r="L135" s="139">
        <v>101.36</v>
      </c>
      <c r="M135" s="139">
        <v>106.4</v>
      </c>
      <c r="N135" s="139">
        <v>117.39999999999999</v>
      </c>
      <c r="O135" s="139">
        <v>112.17</v>
      </c>
      <c r="P135" s="139">
        <v>141.72999999999999</v>
      </c>
      <c r="Q135" s="139">
        <v>165.14</v>
      </c>
      <c r="R135" s="139">
        <v>174.24999999999997</v>
      </c>
      <c r="S135" s="139">
        <v>184.59</v>
      </c>
      <c r="T135" s="139">
        <v>176.13</v>
      </c>
      <c r="U135" s="63"/>
      <c r="V135" s="119">
        <v>3.6995710105579116</v>
      </c>
      <c r="W135" s="119">
        <v>-0.68404058634906617</v>
      </c>
      <c r="X135" s="119">
        <v>2.7506708992267814</v>
      </c>
      <c r="Y135" s="119">
        <v>7.1509045544660532</v>
      </c>
      <c r="Z135" s="122"/>
      <c r="AA135" s="119">
        <v>-4.5831301803998095</v>
      </c>
    </row>
    <row r="136" spans="1:27" s="62" customFormat="1" ht="24" customHeight="1">
      <c r="A136" s="143" t="s">
        <v>112</v>
      </c>
      <c r="B136" s="139">
        <v>81.86</v>
      </c>
      <c r="C136" s="139">
        <v>87.59</v>
      </c>
      <c r="D136" s="139">
        <v>93.27000000000001</v>
      </c>
      <c r="E136" s="139">
        <v>98.56</v>
      </c>
      <c r="F136" s="139">
        <v>120.03</v>
      </c>
      <c r="G136" s="139">
        <v>111.35</v>
      </c>
      <c r="H136" s="139">
        <v>119.04</v>
      </c>
      <c r="I136" s="139">
        <v>133.73000000000002</v>
      </c>
      <c r="J136" s="139">
        <v>115.02</v>
      </c>
      <c r="K136" s="139">
        <v>108.75000000000001</v>
      </c>
      <c r="L136" s="139">
        <v>114.11000000000001</v>
      </c>
      <c r="M136" s="139">
        <v>120.19999999999999</v>
      </c>
      <c r="N136" s="139">
        <v>112.61999999999999</v>
      </c>
      <c r="O136" s="139">
        <v>113.32</v>
      </c>
      <c r="P136" s="139">
        <v>131.44</v>
      </c>
      <c r="Q136" s="139">
        <v>136.44</v>
      </c>
      <c r="R136" s="139">
        <v>137.38999999999999</v>
      </c>
      <c r="S136" s="139">
        <v>150.02999999999997</v>
      </c>
      <c r="T136" s="139">
        <v>151.56</v>
      </c>
      <c r="U136" s="63"/>
      <c r="V136" s="119">
        <v>3.4812879382089879</v>
      </c>
      <c r="W136" s="119">
        <v>6.3466211939638306</v>
      </c>
      <c r="X136" s="119">
        <v>0.49089097601162646</v>
      </c>
      <c r="Y136" s="119">
        <v>3.6114165720697367</v>
      </c>
      <c r="Z136" s="122"/>
      <c r="AA136" s="119">
        <v>1.0197960407918614</v>
      </c>
    </row>
    <row r="137" spans="1:27" s="62" customFormat="1" ht="18.75" customHeight="1">
      <c r="A137" s="143" t="s">
        <v>99</v>
      </c>
      <c r="B137" s="139">
        <v>79.930000000000007</v>
      </c>
      <c r="C137" s="139">
        <v>84.35</v>
      </c>
      <c r="D137" s="139">
        <v>91.29</v>
      </c>
      <c r="E137" s="139">
        <v>90.05</v>
      </c>
      <c r="F137" s="139">
        <v>101.32</v>
      </c>
      <c r="G137" s="139">
        <v>107.37</v>
      </c>
      <c r="H137" s="139">
        <v>113.53</v>
      </c>
      <c r="I137" s="139">
        <v>131.46</v>
      </c>
      <c r="J137" s="139">
        <v>158.31</v>
      </c>
      <c r="K137" s="139">
        <v>143.93</v>
      </c>
      <c r="L137" s="139">
        <v>143.43</v>
      </c>
      <c r="M137" s="139">
        <v>142.34</v>
      </c>
      <c r="N137" s="139">
        <v>143.27000000000001</v>
      </c>
      <c r="O137" s="139">
        <v>131.80000000000001</v>
      </c>
      <c r="P137" s="139">
        <v>141.4</v>
      </c>
      <c r="Q137" s="139">
        <v>148.33000000000001</v>
      </c>
      <c r="R137" s="139">
        <v>166.56</v>
      </c>
      <c r="S137" s="139">
        <v>170.29</v>
      </c>
      <c r="T137" s="139">
        <v>185.87</v>
      </c>
      <c r="U137" s="63"/>
      <c r="V137" s="119">
        <v>4.799951715175399</v>
      </c>
      <c r="W137" s="119">
        <v>6.0802728287930208</v>
      </c>
      <c r="X137" s="119">
        <v>5.9623079564498527</v>
      </c>
      <c r="Y137" s="119">
        <v>3.2930645702932804</v>
      </c>
      <c r="Z137" s="122"/>
      <c r="AA137" s="119">
        <v>9.1490985965118394</v>
      </c>
    </row>
    <row r="138" spans="1:27" s="62" customFormat="1" ht="24" customHeight="1">
      <c r="A138" s="143" t="s">
        <v>113</v>
      </c>
      <c r="B138" s="139">
        <v>39.500000000000007</v>
      </c>
      <c r="C138" s="139">
        <v>52.470000000000006</v>
      </c>
      <c r="D138" s="139">
        <v>45.93</v>
      </c>
      <c r="E138" s="139">
        <v>47.669999999999995</v>
      </c>
      <c r="F138" s="139">
        <v>38.43</v>
      </c>
      <c r="G138" s="139">
        <v>36.909999999999997</v>
      </c>
      <c r="H138" s="139">
        <v>36.9</v>
      </c>
      <c r="I138" s="139">
        <v>36.340000000000003</v>
      </c>
      <c r="J138" s="139">
        <v>40.840000000000003</v>
      </c>
      <c r="K138" s="139">
        <v>56.24</v>
      </c>
      <c r="L138" s="139">
        <v>62.82</v>
      </c>
      <c r="M138" s="139">
        <v>78.38</v>
      </c>
      <c r="N138" s="139">
        <v>94.05</v>
      </c>
      <c r="O138" s="139">
        <v>92.15</v>
      </c>
      <c r="P138" s="139">
        <v>98.51</v>
      </c>
      <c r="Q138" s="139">
        <v>96.259999999999991</v>
      </c>
      <c r="R138" s="139">
        <v>89.35</v>
      </c>
      <c r="S138" s="139">
        <v>77.69</v>
      </c>
      <c r="T138" s="139">
        <v>78.400000000000006</v>
      </c>
      <c r="U138" s="63"/>
      <c r="V138" s="119">
        <v>3.881913954305527</v>
      </c>
      <c r="W138" s="119">
        <v>-1.3472059412271253</v>
      </c>
      <c r="X138" s="119">
        <v>11.22201973376562</v>
      </c>
      <c r="Y138" s="119">
        <v>2.8080842140751683</v>
      </c>
      <c r="Z138" s="122"/>
      <c r="AA138" s="119">
        <v>0.91388853134252535</v>
      </c>
    </row>
    <row r="139" spans="1:27" s="62" customFormat="1" ht="18.75" customHeight="1">
      <c r="A139" s="143" t="s">
        <v>114</v>
      </c>
      <c r="B139" s="139">
        <v>674.9</v>
      </c>
      <c r="C139" s="139">
        <v>804.56000000000006</v>
      </c>
      <c r="D139" s="139">
        <v>658.18000000000006</v>
      </c>
      <c r="E139" s="139">
        <v>724.20999999999992</v>
      </c>
      <c r="F139" s="139">
        <v>639.70000000000005</v>
      </c>
      <c r="G139" s="139">
        <v>680.42000000000007</v>
      </c>
      <c r="H139" s="139">
        <v>768.63</v>
      </c>
      <c r="I139" s="139">
        <v>730.45</v>
      </c>
      <c r="J139" s="139">
        <v>707.42000000000007</v>
      </c>
      <c r="K139" s="139">
        <v>708</v>
      </c>
      <c r="L139" s="139">
        <v>796.7399999999999</v>
      </c>
      <c r="M139" s="139">
        <v>830.46999999999991</v>
      </c>
      <c r="N139" s="139">
        <v>811.92</v>
      </c>
      <c r="O139" s="139">
        <v>823.19</v>
      </c>
      <c r="P139" s="139">
        <v>931.70999999999992</v>
      </c>
      <c r="Q139" s="139">
        <v>1064.9000000000001</v>
      </c>
      <c r="R139" s="139">
        <v>1041.77</v>
      </c>
      <c r="S139" s="139">
        <v>1163.46</v>
      </c>
      <c r="T139" s="139">
        <v>1121.04</v>
      </c>
      <c r="U139" s="63"/>
      <c r="V139" s="119">
        <v>2.8592673802954716</v>
      </c>
      <c r="W139" s="119">
        <v>0.16304723397875254</v>
      </c>
      <c r="X139" s="119">
        <v>3.2067043450777932</v>
      </c>
      <c r="Y139" s="119">
        <v>4.3609589213293498</v>
      </c>
      <c r="Z139" s="122"/>
      <c r="AA139" s="119">
        <v>-3.6460213501108827</v>
      </c>
    </row>
    <row r="140" spans="1:27" s="62" customFormat="1" ht="12.75">
      <c r="A140" s="124" t="s">
        <v>51</v>
      </c>
      <c r="B140" s="132"/>
      <c r="C140" s="132"/>
      <c r="D140" s="132"/>
      <c r="E140" s="132"/>
      <c r="F140" s="132"/>
      <c r="G140" s="132"/>
      <c r="H140" s="132"/>
      <c r="I140" s="132"/>
      <c r="J140" s="132"/>
      <c r="K140" s="132"/>
      <c r="L140" s="132"/>
      <c r="M140" s="132"/>
      <c r="N140" s="132"/>
      <c r="O140" s="132"/>
      <c r="P140" s="132"/>
      <c r="Q140" s="132"/>
      <c r="R140" s="132"/>
      <c r="S140" s="132"/>
      <c r="T140" s="132"/>
      <c r="U140" s="63"/>
      <c r="W140" s="65"/>
      <c r="X140" s="65"/>
      <c r="Y140" s="65"/>
      <c r="Z140" s="66"/>
      <c r="AA140" s="67"/>
    </row>
    <row r="141" spans="1:27" s="62" customFormat="1" ht="12.75">
      <c r="A141" s="264" t="s">
        <v>74</v>
      </c>
      <c r="B141" s="264"/>
      <c r="C141" s="264"/>
      <c r="D141" s="264"/>
      <c r="E141" s="264"/>
      <c r="F141" s="264"/>
      <c r="G141" s="264"/>
      <c r="H141" s="264"/>
      <c r="I141" s="264"/>
      <c r="J141" s="264"/>
      <c r="K141" s="264"/>
      <c r="L141" s="264"/>
      <c r="M141" s="264"/>
      <c r="N141" s="264"/>
      <c r="O141" s="264"/>
      <c r="P141" s="264"/>
      <c r="Q141" s="264"/>
      <c r="R141" s="124"/>
      <c r="S141" s="124"/>
      <c r="T141" s="124"/>
      <c r="U141" s="63"/>
      <c r="W141" s="65"/>
      <c r="X141" s="65"/>
      <c r="Y141" s="65"/>
      <c r="Z141" s="66"/>
      <c r="AA141" s="67"/>
    </row>
    <row r="142" spans="1:27" s="62" customFormat="1" ht="12.75">
      <c r="A142" s="124" t="s">
        <v>153</v>
      </c>
      <c r="B142" s="124"/>
      <c r="C142" s="124"/>
      <c r="D142" s="124"/>
      <c r="E142" s="124"/>
      <c r="F142" s="124"/>
      <c r="G142" s="124"/>
      <c r="H142" s="124"/>
      <c r="I142" s="124"/>
      <c r="J142" s="124"/>
      <c r="K142" s="124"/>
      <c r="L142" s="124"/>
      <c r="M142" s="124"/>
      <c r="N142" s="124"/>
      <c r="O142" s="124"/>
      <c r="P142" s="124"/>
      <c r="Q142" s="124"/>
      <c r="R142" s="124"/>
      <c r="S142" s="124"/>
      <c r="T142" s="124"/>
      <c r="U142" s="63"/>
      <c r="W142" s="65"/>
      <c r="X142" s="65"/>
      <c r="Y142" s="65"/>
      <c r="Z142" s="66"/>
      <c r="AA142" s="67"/>
    </row>
    <row r="143" spans="1:27" s="62" customFormat="1" ht="12.75">
      <c r="A143" s="124"/>
      <c r="B143" s="124"/>
      <c r="C143" s="124"/>
      <c r="D143" s="124"/>
      <c r="E143" s="124"/>
      <c r="F143" s="124"/>
      <c r="G143" s="124"/>
      <c r="H143" s="124"/>
      <c r="I143" s="124"/>
      <c r="J143" s="124"/>
      <c r="K143" s="124"/>
      <c r="L143" s="124"/>
      <c r="M143" s="124"/>
      <c r="N143" s="124"/>
      <c r="O143" s="124"/>
      <c r="P143" s="124"/>
      <c r="Q143" s="124"/>
      <c r="R143" s="124"/>
      <c r="S143" s="124"/>
      <c r="T143" s="124"/>
      <c r="U143" s="63"/>
      <c r="W143" s="65"/>
      <c r="X143" s="65"/>
      <c r="Y143" s="65"/>
      <c r="Z143" s="66"/>
      <c r="AA143" s="67"/>
    </row>
    <row r="144" spans="1:27" s="62" customFormat="1" ht="19.5" customHeight="1">
      <c r="A144" s="276" t="s">
        <v>115</v>
      </c>
      <c r="B144" s="276"/>
      <c r="C144" s="276"/>
      <c r="D144" s="276"/>
      <c r="E144" s="276"/>
      <c r="F144" s="276"/>
      <c r="G144" s="276"/>
      <c r="H144" s="276"/>
      <c r="I144" s="276"/>
      <c r="J144" s="276"/>
      <c r="K144" s="276"/>
      <c r="L144" s="276"/>
      <c r="M144" s="276"/>
      <c r="N144" s="276"/>
      <c r="O144" s="276"/>
      <c r="P144" s="276"/>
      <c r="Q144" s="276"/>
      <c r="R144" s="110"/>
      <c r="S144" s="110"/>
      <c r="T144" s="110"/>
      <c r="U144" s="63"/>
      <c r="W144" s="65"/>
      <c r="X144" s="65"/>
      <c r="Y144" s="65"/>
      <c r="Z144" s="66"/>
      <c r="AA144" s="67"/>
    </row>
    <row r="145" spans="1:28" s="62" customFormat="1" ht="32.25" customHeight="1">
      <c r="A145" s="173"/>
      <c r="B145" s="277">
        <v>2000</v>
      </c>
      <c r="C145" s="277">
        <v>2001</v>
      </c>
      <c r="D145" s="277">
        <v>2002</v>
      </c>
      <c r="E145" s="277">
        <v>2003</v>
      </c>
      <c r="F145" s="277">
        <v>2004</v>
      </c>
      <c r="G145" s="277">
        <v>2005</v>
      </c>
      <c r="H145" s="277">
        <v>2006</v>
      </c>
      <c r="I145" s="277">
        <v>2007</v>
      </c>
      <c r="J145" s="277">
        <v>2008</v>
      </c>
      <c r="K145" s="277">
        <v>2009</v>
      </c>
      <c r="L145" s="277">
        <v>2010</v>
      </c>
      <c r="M145" s="277">
        <v>2011</v>
      </c>
      <c r="N145" s="278">
        <v>2012</v>
      </c>
      <c r="O145" s="278">
        <v>2013</v>
      </c>
      <c r="P145" s="277">
        <v>2014</v>
      </c>
      <c r="Q145" s="277">
        <v>2015</v>
      </c>
      <c r="R145" s="265">
        <v>2016</v>
      </c>
      <c r="S145" s="265" t="s">
        <v>62</v>
      </c>
      <c r="T145" s="265" t="s">
        <v>148</v>
      </c>
      <c r="U145" s="111"/>
      <c r="V145" s="275" t="s">
        <v>35</v>
      </c>
      <c r="W145" s="275"/>
      <c r="X145" s="275"/>
      <c r="Y145" s="275"/>
      <c r="Z145" s="112"/>
      <c r="AA145" s="176" t="s">
        <v>36</v>
      </c>
    </row>
    <row r="146" spans="1:28" s="117" customFormat="1" ht="14.25" customHeight="1">
      <c r="A146" s="174"/>
      <c r="B146" s="266"/>
      <c r="C146" s="266"/>
      <c r="D146" s="266"/>
      <c r="E146" s="266"/>
      <c r="F146" s="266"/>
      <c r="G146" s="266"/>
      <c r="H146" s="266"/>
      <c r="I146" s="266"/>
      <c r="J146" s="266"/>
      <c r="K146" s="266"/>
      <c r="L146" s="266"/>
      <c r="M146" s="266"/>
      <c r="N146" s="269"/>
      <c r="O146" s="269"/>
      <c r="P146" s="266"/>
      <c r="Q146" s="266"/>
      <c r="R146" s="267"/>
      <c r="S146" s="267"/>
      <c r="T146" s="267"/>
      <c r="U146" s="111"/>
      <c r="V146" s="175" t="s">
        <v>149</v>
      </c>
      <c r="W146" s="175" t="s">
        <v>37</v>
      </c>
      <c r="X146" s="175" t="s">
        <v>38</v>
      </c>
      <c r="Y146" s="175" t="s">
        <v>150</v>
      </c>
      <c r="Z146" s="116"/>
      <c r="AA146" s="175" t="s">
        <v>151</v>
      </c>
      <c r="AB146" s="111"/>
    </row>
    <row r="147" spans="1:28" s="62" customFormat="1" ht="18.75" customHeight="1">
      <c r="A147" s="137" t="s">
        <v>104</v>
      </c>
      <c r="B147" s="135">
        <v>3987.44</v>
      </c>
      <c r="C147" s="135">
        <v>4235.3500000000004</v>
      </c>
      <c r="D147" s="135">
        <v>4068.42</v>
      </c>
      <c r="E147" s="135">
        <v>4015.16</v>
      </c>
      <c r="F147" s="135">
        <v>4225.8900000000003</v>
      </c>
      <c r="G147" s="135">
        <v>4135.3100000000004</v>
      </c>
      <c r="H147" s="135">
        <v>4053.34</v>
      </c>
      <c r="I147" s="135">
        <v>4093.42</v>
      </c>
      <c r="J147" s="135">
        <v>4124.6899999999996</v>
      </c>
      <c r="K147" s="135">
        <v>4168</v>
      </c>
      <c r="L147" s="135">
        <v>4236.72</v>
      </c>
      <c r="M147" s="135">
        <v>4213.7299999999996</v>
      </c>
      <c r="N147" s="135">
        <v>4155.58</v>
      </c>
      <c r="O147" s="135">
        <v>4216.67</v>
      </c>
      <c r="P147" s="135">
        <v>4586.05</v>
      </c>
      <c r="Q147" s="135">
        <v>4807.1000000000004</v>
      </c>
      <c r="R147" s="135">
        <v>4885.46</v>
      </c>
      <c r="S147" s="135">
        <v>4988.05</v>
      </c>
      <c r="T147" s="135">
        <v>4928.6000000000004</v>
      </c>
      <c r="U147" s="63"/>
      <c r="V147" s="119">
        <v>1.1842099587624499</v>
      </c>
      <c r="W147" s="119">
        <v>0.73091573308827762</v>
      </c>
      <c r="X147" s="119">
        <v>0.485717592675039</v>
      </c>
      <c r="Y147" s="119">
        <v>1.9088090393053259</v>
      </c>
      <c r="Z147" s="122"/>
      <c r="AA147" s="119">
        <v>-1.1918485179579157</v>
      </c>
    </row>
    <row r="148" spans="1:28" s="62" customFormat="1" ht="18.75" customHeight="1">
      <c r="A148" s="143" t="s">
        <v>105</v>
      </c>
      <c r="B148" s="139">
        <v>127.29</v>
      </c>
      <c r="C148" s="139">
        <v>150.4</v>
      </c>
      <c r="D148" s="139">
        <v>140.22</v>
      </c>
      <c r="E148" s="139">
        <v>140.69999999999999</v>
      </c>
      <c r="F148" s="139">
        <v>150.06</v>
      </c>
      <c r="G148" s="139">
        <v>137.82</v>
      </c>
      <c r="H148" s="139">
        <v>159.56</v>
      </c>
      <c r="I148" s="139">
        <v>170.94</v>
      </c>
      <c r="J148" s="139">
        <v>150.31</v>
      </c>
      <c r="K148" s="139">
        <v>140.18</v>
      </c>
      <c r="L148" s="139">
        <v>113.13</v>
      </c>
      <c r="M148" s="139">
        <v>117.47</v>
      </c>
      <c r="N148" s="139">
        <v>114.27</v>
      </c>
      <c r="O148" s="139">
        <v>121.55</v>
      </c>
      <c r="P148" s="139">
        <v>122.83</v>
      </c>
      <c r="Q148" s="139">
        <v>109.71</v>
      </c>
      <c r="R148" s="139">
        <v>139.01</v>
      </c>
      <c r="S148" s="139">
        <v>149.47999999999999</v>
      </c>
      <c r="T148" s="139">
        <v>140.34</v>
      </c>
      <c r="U148" s="63"/>
      <c r="V148" s="119">
        <v>0.54369547687513897</v>
      </c>
      <c r="W148" s="119">
        <v>1.6023122851421601</v>
      </c>
      <c r="X148" s="119">
        <v>-3.8712913332799581</v>
      </c>
      <c r="Y148" s="119">
        <v>2.7307504449430864</v>
      </c>
      <c r="Z148" s="122"/>
      <c r="AA148" s="119">
        <v>-6.1145303719561062</v>
      </c>
    </row>
    <row r="149" spans="1:28" s="62" customFormat="1" ht="18.75" customHeight="1">
      <c r="A149" s="143" t="s">
        <v>106</v>
      </c>
      <c r="B149" s="139">
        <v>298.42</v>
      </c>
      <c r="C149" s="139">
        <v>337.93</v>
      </c>
      <c r="D149" s="139">
        <v>350.5</v>
      </c>
      <c r="E149" s="139">
        <v>385.35</v>
      </c>
      <c r="F149" s="139">
        <v>438.78</v>
      </c>
      <c r="G149" s="139">
        <v>407.64</v>
      </c>
      <c r="H149" s="139">
        <v>374.25</v>
      </c>
      <c r="I149" s="139">
        <v>364.12</v>
      </c>
      <c r="J149" s="139">
        <v>362.11</v>
      </c>
      <c r="K149" s="139">
        <v>374.53</v>
      </c>
      <c r="L149" s="139">
        <v>367.39</v>
      </c>
      <c r="M149" s="139">
        <v>371.14</v>
      </c>
      <c r="N149" s="139">
        <v>377.49</v>
      </c>
      <c r="O149" s="139">
        <v>381.04</v>
      </c>
      <c r="P149" s="139">
        <v>365.07</v>
      </c>
      <c r="Q149" s="139">
        <v>363.5</v>
      </c>
      <c r="R149" s="139">
        <v>360.01</v>
      </c>
      <c r="S149" s="139">
        <v>387.19</v>
      </c>
      <c r="T149" s="139">
        <v>384.73</v>
      </c>
      <c r="U149" s="63"/>
      <c r="V149" s="119">
        <v>1.4213390938997872</v>
      </c>
      <c r="W149" s="119">
        <v>6.4363010856868241</v>
      </c>
      <c r="X149" s="119">
        <v>-2.0577430303551525</v>
      </c>
      <c r="Y149" s="119">
        <v>0.57813774579875687</v>
      </c>
      <c r="Z149" s="122"/>
      <c r="AA149" s="119">
        <v>-0.63534698726722783</v>
      </c>
    </row>
    <row r="150" spans="1:28" s="62" customFormat="1" ht="18.75" customHeight="1">
      <c r="A150" s="143" t="s">
        <v>107</v>
      </c>
      <c r="B150" s="139">
        <v>242.3</v>
      </c>
      <c r="C150" s="139">
        <v>248.7</v>
      </c>
      <c r="D150" s="139">
        <v>260.2</v>
      </c>
      <c r="E150" s="139">
        <v>243.01</v>
      </c>
      <c r="F150" s="139">
        <v>258.87</v>
      </c>
      <c r="G150" s="139">
        <v>227.96</v>
      </c>
      <c r="H150" s="139">
        <v>233.76</v>
      </c>
      <c r="I150" s="139">
        <v>222.31</v>
      </c>
      <c r="J150" s="139">
        <v>183.35</v>
      </c>
      <c r="K150" s="139">
        <v>188.38</v>
      </c>
      <c r="L150" s="139">
        <v>208.86</v>
      </c>
      <c r="M150" s="139">
        <v>209.25</v>
      </c>
      <c r="N150" s="139">
        <v>195.84</v>
      </c>
      <c r="O150" s="139">
        <v>209.18</v>
      </c>
      <c r="P150" s="139">
        <v>213.61</v>
      </c>
      <c r="Q150" s="139">
        <v>199.47</v>
      </c>
      <c r="R150" s="139">
        <v>207.79</v>
      </c>
      <c r="S150" s="139">
        <v>199.27</v>
      </c>
      <c r="T150" s="139">
        <v>182.92</v>
      </c>
      <c r="U150" s="63"/>
      <c r="V150" s="119">
        <v>-1.5496875453448578</v>
      </c>
      <c r="W150" s="119">
        <v>-1.2127156641525527</v>
      </c>
      <c r="X150" s="119">
        <v>-1.7348944286395773</v>
      </c>
      <c r="Y150" s="119">
        <v>-1.6440268145852976</v>
      </c>
      <c r="Z150" s="122"/>
      <c r="AA150" s="119">
        <v>-8.2049480604205449</v>
      </c>
    </row>
    <row r="151" spans="1:28" s="62" customFormat="1" ht="18.75" customHeight="1">
      <c r="A151" s="143" t="s">
        <v>108</v>
      </c>
      <c r="B151" s="139">
        <v>105.61</v>
      </c>
      <c r="C151" s="139">
        <v>105.74</v>
      </c>
      <c r="D151" s="139">
        <v>112.73</v>
      </c>
      <c r="E151" s="139">
        <v>101.38</v>
      </c>
      <c r="F151" s="139">
        <v>116.62</v>
      </c>
      <c r="G151" s="139">
        <v>111.98</v>
      </c>
      <c r="H151" s="139">
        <v>112.84</v>
      </c>
      <c r="I151" s="139">
        <v>98.95</v>
      </c>
      <c r="J151" s="139">
        <v>126.14</v>
      </c>
      <c r="K151" s="139">
        <v>120.15</v>
      </c>
      <c r="L151" s="139">
        <v>125.3</v>
      </c>
      <c r="M151" s="139">
        <v>122.18</v>
      </c>
      <c r="N151" s="139">
        <v>113.95</v>
      </c>
      <c r="O151" s="139">
        <v>104.87</v>
      </c>
      <c r="P151" s="139">
        <v>120.96</v>
      </c>
      <c r="Q151" s="139">
        <v>126.16</v>
      </c>
      <c r="R151" s="139">
        <v>125.92</v>
      </c>
      <c r="S151" s="139">
        <v>117.5</v>
      </c>
      <c r="T151" s="139">
        <v>111.3</v>
      </c>
      <c r="U151" s="63"/>
      <c r="V151" s="119">
        <v>0.29195978886100704</v>
      </c>
      <c r="W151" s="119">
        <v>1.1782315060980597</v>
      </c>
      <c r="X151" s="119">
        <v>2.2732652025256872</v>
      </c>
      <c r="Y151" s="119">
        <v>-1.4701068851734278</v>
      </c>
      <c r="Z151" s="122"/>
      <c r="AA151" s="119">
        <v>-5.2765957446808534</v>
      </c>
    </row>
    <row r="152" spans="1:28" s="62" customFormat="1" ht="18.75" customHeight="1">
      <c r="A152" s="143" t="s">
        <v>109</v>
      </c>
      <c r="B152" s="139">
        <v>21.66</v>
      </c>
      <c r="C152" s="139">
        <v>22.28</v>
      </c>
      <c r="D152" s="139">
        <v>23.65</v>
      </c>
      <c r="E152" s="139">
        <v>22.73</v>
      </c>
      <c r="F152" s="139">
        <v>21.13</v>
      </c>
      <c r="G152" s="139">
        <v>20.6</v>
      </c>
      <c r="H152" s="139">
        <v>21.11</v>
      </c>
      <c r="I152" s="139">
        <v>22.88</v>
      </c>
      <c r="J152" s="139">
        <v>23.28</v>
      </c>
      <c r="K152" s="139">
        <v>23.38</v>
      </c>
      <c r="L152" s="139">
        <v>24.26</v>
      </c>
      <c r="M152" s="139">
        <v>24.28</v>
      </c>
      <c r="N152" s="139">
        <v>23.97</v>
      </c>
      <c r="O152" s="139">
        <v>24.22</v>
      </c>
      <c r="P152" s="139">
        <v>25.29</v>
      </c>
      <c r="Q152" s="139">
        <v>28.17</v>
      </c>
      <c r="R152" s="139">
        <v>29.61</v>
      </c>
      <c r="S152" s="139">
        <v>29.04</v>
      </c>
      <c r="T152" s="139">
        <v>29.3</v>
      </c>
      <c r="U152" s="63"/>
      <c r="V152" s="119">
        <v>1.6926110134237282</v>
      </c>
      <c r="W152" s="119">
        <v>-0.99850482160349641</v>
      </c>
      <c r="X152" s="119">
        <v>3.3248337640924053</v>
      </c>
      <c r="Y152" s="119">
        <v>2.3875386727654213</v>
      </c>
      <c r="Z152" s="122"/>
      <c r="AA152" s="119">
        <v>0.89531680440771888</v>
      </c>
    </row>
    <row r="153" spans="1:28" s="62" customFormat="1" ht="18.75" customHeight="1">
      <c r="A153" s="143" t="s">
        <v>110</v>
      </c>
      <c r="B153" s="139">
        <v>2251.94</v>
      </c>
      <c r="C153" s="139">
        <v>2294.89</v>
      </c>
      <c r="D153" s="139">
        <v>2295.69</v>
      </c>
      <c r="E153" s="139">
        <v>2208.61</v>
      </c>
      <c r="F153" s="139">
        <v>2237.27</v>
      </c>
      <c r="G153" s="139">
        <v>2151.69</v>
      </c>
      <c r="H153" s="139">
        <v>2029.67</v>
      </c>
      <c r="I153" s="139">
        <v>2111.42</v>
      </c>
      <c r="J153" s="139">
        <v>2184.52</v>
      </c>
      <c r="K153" s="139">
        <v>2230.54</v>
      </c>
      <c r="L153" s="139">
        <v>2152.2199999999998</v>
      </c>
      <c r="M153" s="139">
        <v>2091.62</v>
      </c>
      <c r="N153" s="139">
        <v>2071.75</v>
      </c>
      <c r="O153" s="139">
        <v>2104.0700000000002</v>
      </c>
      <c r="P153" s="139">
        <v>2187.6</v>
      </c>
      <c r="Q153" s="139">
        <v>2227.63</v>
      </c>
      <c r="R153" s="139">
        <v>2203.79</v>
      </c>
      <c r="S153" s="139">
        <v>2184.4</v>
      </c>
      <c r="T153" s="139">
        <v>2194.94</v>
      </c>
      <c r="U153" s="63"/>
      <c r="V153" s="119">
        <v>-0.14232837050380809</v>
      </c>
      <c r="W153" s="119">
        <v>-0.90663479639103706</v>
      </c>
      <c r="X153" s="119">
        <v>4.9258749011071856E-3</v>
      </c>
      <c r="Y153" s="119">
        <v>0.24598760105631889</v>
      </c>
      <c r="Z153" s="122"/>
      <c r="AA153" s="119">
        <v>0.48251236037355633</v>
      </c>
    </row>
    <row r="154" spans="1:28" s="62" customFormat="1" ht="24" customHeight="1">
      <c r="A154" s="143" t="s">
        <v>111</v>
      </c>
      <c r="B154" s="139">
        <v>125.24</v>
      </c>
      <c r="C154" s="139">
        <v>131.13</v>
      </c>
      <c r="D154" s="139">
        <v>116.78</v>
      </c>
      <c r="E154" s="139">
        <v>115.2</v>
      </c>
      <c r="F154" s="139">
        <v>119.41</v>
      </c>
      <c r="G154" s="139">
        <v>96.72</v>
      </c>
      <c r="H154" s="139">
        <v>99.1</v>
      </c>
      <c r="I154" s="139">
        <v>92.94</v>
      </c>
      <c r="J154" s="139">
        <v>94.3</v>
      </c>
      <c r="K154" s="139">
        <v>93.38</v>
      </c>
      <c r="L154" s="139">
        <v>103.47</v>
      </c>
      <c r="M154" s="139">
        <v>106.4</v>
      </c>
      <c r="N154" s="139">
        <v>112.96</v>
      </c>
      <c r="O154" s="139">
        <v>110.25</v>
      </c>
      <c r="P154" s="139">
        <v>153.63999999999999</v>
      </c>
      <c r="Q154" s="139">
        <v>190.59</v>
      </c>
      <c r="R154" s="139">
        <v>210.75</v>
      </c>
      <c r="S154" s="139">
        <v>221.73</v>
      </c>
      <c r="T154" s="139">
        <v>219.68</v>
      </c>
      <c r="U154" s="63"/>
      <c r="V154" s="119">
        <v>3.1711311926081009</v>
      </c>
      <c r="W154" s="119">
        <v>-5.0369519576362158</v>
      </c>
      <c r="X154" s="119">
        <v>1.3583733712781321</v>
      </c>
      <c r="Y154" s="119">
        <v>9.8681998580440791</v>
      </c>
      <c r="Z154" s="122"/>
      <c r="AA154" s="119">
        <v>-0.92454787353988321</v>
      </c>
    </row>
    <row r="155" spans="1:28" s="62" customFormat="1" ht="24" customHeight="1">
      <c r="A155" s="143" t="s">
        <v>112</v>
      </c>
      <c r="B155" s="139">
        <v>97.96</v>
      </c>
      <c r="C155" s="139">
        <v>101.57</v>
      </c>
      <c r="D155" s="139">
        <v>104.79</v>
      </c>
      <c r="E155" s="139">
        <v>107.98</v>
      </c>
      <c r="F155" s="139">
        <v>130.78</v>
      </c>
      <c r="G155" s="139">
        <v>117.89</v>
      </c>
      <c r="H155" s="139">
        <v>120.89</v>
      </c>
      <c r="I155" s="139">
        <v>131.65</v>
      </c>
      <c r="J155" s="139">
        <v>110.94</v>
      </c>
      <c r="K155" s="139">
        <v>105.87</v>
      </c>
      <c r="L155" s="139">
        <v>115.21</v>
      </c>
      <c r="M155" s="139">
        <v>120.19999999999999</v>
      </c>
      <c r="N155" s="139">
        <v>113.07</v>
      </c>
      <c r="O155" s="139">
        <v>121.79</v>
      </c>
      <c r="P155" s="139">
        <v>149.27000000000001</v>
      </c>
      <c r="Q155" s="139">
        <v>156.15</v>
      </c>
      <c r="R155" s="139">
        <v>162.51</v>
      </c>
      <c r="S155" s="139">
        <v>170.98</v>
      </c>
      <c r="T155" s="139">
        <v>170.98</v>
      </c>
      <c r="U155" s="63"/>
      <c r="V155" s="119">
        <v>3.1427476351383987</v>
      </c>
      <c r="W155" s="119">
        <v>3.7733025551040411</v>
      </c>
      <c r="X155" s="119">
        <v>-0.45885276434320943</v>
      </c>
      <c r="Y155" s="119">
        <v>5.0586684287034611</v>
      </c>
      <c r="Z155" s="122"/>
      <c r="AA155" s="119">
        <v>0</v>
      </c>
    </row>
    <row r="156" spans="1:28" s="62" customFormat="1" ht="18.75" customHeight="1">
      <c r="A156" s="143" t="s">
        <v>99</v>
      </c>
      <c r="B156" s="139">
        <v>103.48</v>
      </c>
      <c r="C156" s="139">
        <v>106.19</v>
      </c>
      <c r="D156" s="139">
        <v>110.68</v>
      </c>
      <c r="E156" s="139">
        <v>105.43</v>
      </c>
      <c r="F156" s="139">
        <v>116.39</v>
      </c>
      <c r="G156" s="139">
        <v>121.98</v>
      </c>
      <c r="H156" s="139">
        <v>125.09</v>
      </c>
      <c r="I156" s="139">
        <v>141.44999999999999</v>
      </c>
      <c r="J156" s="139">
        <v>166.3</v>
      </c>
      <c r="K156" s="139">
        <v>150.19</v>
      </c>
      <c r="L156" s="139">
        <v>148.24</v>
      </c>
      <c r="M156" s="139">
        <v>142.34</v>
      </c>
      <c r="N156" s="139">
        <v>142.44</v>
      </c>
      <c r="O156" s="139">
        <v>137.85</v>
      </c>
      <c r="P156" s="139">
        <v>146.19999999999999</v>
      </c>
      <c r="Q156" s="139">
        <v>152.15</v>
      </c>
      <c r="R156" s="139">
        <v>171.43</v>
      </c>
      <c r="S156" s="139">
        <v>173.8</v>
      </c>
      <c r="T156" s="139">
        <v>182.18</v>
      </c>
      <c r="U156" s="63"/>
      <c r="V156" s="119">
        <v>3.1922078051255243</v>
      </c>
      <c r="W156" s="119">
        <v>3.344279505394443</v>
      </c>
      <c r="X156" s="119">
        <v>3.9765385690598176</v>
      </c>
      <c r="Y156" s="119">
        <v>2.6105254190740723</v>
      </c>
      <c r="Z156" s="122"/>
      <c r="AA156" s="119">
        <v>4.8216340621403884</v>
      </c>
    </row>
    <row r="157" spans="1:28" s="62" customFormat="1" ht="24" customHeight="1">
      <c r="A157" s="143" t="s">
        <v>113</v>
      </c>
      <c r="B157" s="139">
        <v>63.64</v>
      </c>
      <c r="C157" s="139">
        <v>68.83</v>
      </c>
      <c r="D157" s="139">
        <v>65.790000000000006</v>
      </c>
      <c r="E157" s="139">
        <v>68.77</v>
      </c>
      <c r="F157" s="139">
        <v>60.95</v>
      </c>
      <c r="G157" s="139">
        <v>55.83</v>
      </c>
      <c r="H157" s="139">
        <v>52.08</v>
      </c>
      <c r="I157" s="139">
        <v>52.66</v>
      </c>
      <c r="J157" s="139">
        <v>58.94</v>
      </c>
      <c r="K157" s="139">
        <v>78.38</v>
      </c>
      <c r="L157" s="139">
        <v>81.52</v>
      </c>
      <c r="M157" s="139">
        <v>78.38</v>
      </c>
      <c r="N157" s="139">
        <v>85.96</v>
      </c>
      <c r="O157" s="139">
        <v>85.31</v>
      </c>
      <c r="P157" s="139">
        <v>86.69</v>
      </c>
      <c r="Q157" s="139">
        <v>82.89</v>
      </c>
      <c r="R157" s="139">
        <v>84.94</v>
      </c>
      <c r="S157" s="139">
        <v>81.459999999999994</v>
      </c>
      <c r="T157" s="139">
        <v>80.05</v>
      </c>
      <c r="U157" s="63"/>
      <c r="V157" s="119">
        <v>1.2826520663383301</v>
      </c>
      <c r="W157" s="119">
        <v>-2.5846284330777403</v>
      </c>
      <c r="X157" s="119">
        <v>7.8646922275048992</v>
      </c>
      <c r="Y157" s="119">
        <v>-0.22720336992124723</v>
      </c>
      <c r="Z157" s="122"/>
      <c r="AA157" s="119">
        <v>-1.7309108765038015</v>
      </c>
    </row>
    <row r="158" spans="1:28" s="62" customFormat="1" ht="18.75" customHeight="1">
      <c r="A158" s="143" t="s">
        <v>114</v>
      </c>
      <c r="B158" s="139">
        <v>599.89</v>
      </c>
      <c r="C158" s="139">
        <v>685.35</v>
      </c>
      <c r="D158" s="139">
        <v>569.44000000000005</v>
      </c>
      <c r="E158" s="139">
        <v>588.98</v>
      </c>
      <c r="F158" s="139">
        <v>637.74</v>
      </c>
      <c r="G158" s="139">
        <v>713.83</v>
      </c>
      <c r="H158" s="139">
        <v>729.28</v>
      </c>
      <c r="I158" s="139">
        <v>696.58</v>
      </c>
      <c r="J158" s="139">
        <v>684</v>
      </c>
      <c r="K158" s="139">
        <v>690.23</v>
      </c>
      <c r="L158" s="139">
        <v>802.34</v>
      </c>
      <c r="M158" s="139">
        <v>830.46999999999991</v>
      </c>
      <c r="N158" s="139">
        <v>804.14</v>
      </c>
      <c r="O158" s="139">
        <v>817.17</v>
      </c>
      <c r="P158" s="139">
        <v>1018.44</v>
      </c>
      <c r="Q158" s="139">
        <v>1182.31</v>
      </c>
      <c r="R158" s="139">
        <v>1197.68</v>
      </c>
      <c r="S158" s="139">
        <v>1283.55</v>
      </c>
      <c r="T158" s="139">
        <v>1246.33</v>
      </c>
      <c r="U158" s="63"/>
      <c r="V158" s="119">
        <v>4.1459297573864129</v>
      </c>
      <c r="W158" s="119">
        <v>3.5391593880124139</v>
      </c>
      <c r="X158" s="119">
        <v>2.3652920036285163</v>
      </c>
      <c r="Y158" s="119">
        <v>5.6596884042325879</v>
      </c>
      <c r="Z158" s="122"/>
      <c r="AA158" s="119">
        <v>-2.8997701686728239</v>
      </c>
    </row>
    <row r="159" spans="1:28" s="62" customFormat="1" ht="12.75">
      <c r="A159" s="124" t="s">
        <v>51</v>
      </c>
      <c r="B159" s="132"/>
      <c r="C159" s="132"/>
      <c r="D159" s="132"/>
      <c r="E159" s="132"/>
      <c r="F159" s="132"/>
      <c r="G159" s="132"/>
      <c r="H159" s="132"/>
      <c r="I159" s="132"/>
      <c r="J159" s="132"/>
      <c r="K159" s="132"/>
      <c r="L159" s="132"/>
      <c r="M159" s="132"/>
      <c r="N159" s="132"/>
      <c r="O159" s="132"/>
      <c r="P159" s="132"/>
      <c r="Q159" s="132"/>
      <c r="R159" s="132"/>
      <c r="S159" s="132"/>
      <c r="T159" s="132"/>
      <c r="U159" s="63"/>
      <c r="W159" s="65"/>
      <c r="X159" s="65"/>
      <c r="Y159" s="65"/>
      <c r="Z159" s="66"/>
      <c r="AA159" s="67"/>
    </row>
    <row r="160" spans="1:28" s="62" customFormat="1" ht="12.75">
      <c r="A160" s="264" t="s">
        <v>74</v>
      </c>
      <c r="B160" s="264"/>
      <c r="C160" s="264"/>
      <c r="D160" s="264"/>
      <c r="E160" s="264"/>
      <c r="F160" s="264"/>
      <c r="G160" s="264"/>
      <c r="H160" s="264"/>
      <c r="I160" s="264"/>
      <c r="J160" s="264"/>
      <c r="K160" s="264"/>
      <c r="L160" s="264"/>
      <c r="M160" s="264"/>
      <c r="N160" s="264"/>
      <c r="O160" s="264"/>
      <c r="P160" s="264"/>
      <c r="Q160" s="264"/>
      <c r="R160" s="124"/>
      <c r="S160" s="124"/>
      <c r="T160" s="124"/>
      <c r="U160" s="63"/>
      <c r="W160" s="65"/>
      <c r="X160" s="65"/>
      <c r="Y160" s="65"/>
      <c r="Z160" s="66"/>
      <c r="AA160" s="67"/>
    </row>
    <row r="161" spans="1:28" s="62" customFormat="1" ht="12.75">
      <c r="A161" s="124" t="s">
        <v>153</v>
      </c>
      <c r="B161" s="124"/>
      <c r="C161" s="124"/>
      <c r="D161" s="124"/>
      <c r="E161" s="124"/>
      <c r="F161" s="124"/>
      <c r="G161" s="124"/>
      <c r="H161" s="124"/>
      <c r="I161" s="124"/>
      <c r="J161" s="124"/>
      <c r="K161" s="124"/>
      <c r="L161" s="124"/>
      <c r="M161" s="124"/>
      <c r="N161" s="124"/>
      <c r="O161" s="124"/>
      <c r="P161" s="124"/>
      <c r="Q161" s="124"/>
      <c r="R161" s="124"/>
      <c r="S161" s="124"/>
      <c r="T161" s="124"/>
      <c r="U161" s="63"/>
      <c r="W161" s="65"/>
      <c r="X161" s="65"/>
      <c r="Y161" s="65"/>
      <c r="Z161" s="66"/>
      <c r="AA161" s="67"/>
    </row>
    <row r="162" spans="1:28" s="62" customFormat="1" ht="12.75">
      <c r="A162" s="124"/>
      <c r="B162" s="124"/>
      <c r="C162" s="124"/>
      <c r="D162" s="124"/>
      <c r="E162" s="124"/>
      <c r="F162" s="124"/>
      <c r="G162" s="124"/>
      <c r="H162" s="124"/>
      <c r="I162" s="124"/>
      <c r="J162" s="124"/>
      <c r="K162" s="124"/>
      <c r="L162" s="124"/>
      <c r="M162" s="124"/>
      <c r="N162" s="124"/>
      <c r="O162" s="124"/>
      <c r="P162" s="124"/>
      <c r="Q162" s="124"/>
      <c r="R162" s="124"/>
      <c r="S162" s="124"/>
      <c r="T162" s="124"/>
      <c r="U162" s="63"/>
      <c r="W162" s="65"/>
      <c r="X162" s="65"/>
      <c r="Y162" s="65"/>
      <c r="Z162" s="66"/>
      <c r="AA162" s="67"/>
    </row>
    <row r="163" spans="1:28" s="62" customFormat="1" ht="19.5" customHeight="1">
      <c r="A163" s="276" t="s">
        <v>116</v>
      </c>
      <c r="B163" s="276"/>
      <c r="C163" s="276"/>
      <c r="D163" s="276"/>
      <c r="E163" s="276"/>
      <c r="F163" s="276"/>
      <c r="G163" s="276"/>
      <c r="H163" s="276"/>
      <c r="I163" s="276"/>
      <c r="J163" s="276"/>
      <c r="K163" s="276"/>
      <c r="L163" s="276"/>
      <c r="M163" s="276"/>
      <c r="N163" s="276"/>
      <c r="O163" s="276"/>
      <c r="P163" s="276"/>
      <c r="Q163" s="276"/>
      <c r="R163" s="110"/>
      <c r="S163" s="110"/>
      <c r="T163" s="110"/>
      <c r="U163" s="63"/>
      <c r="W163" s="65"/>
      <c r="X163" s="65"/>
      <c r="Y163" s="65"/>
      <c r="Z163" s="66"/>
      <c r="AA163" s="67"/>
    </row>
    <row r="164" spans="1:28" s="62" customFormat="1" ht="32.25" customHeight="1">
      <c r="A164" s="173"/>
      <c r="B164" s="277">
        <v>2000</v>
      </c>
      <c r="C164" s="277">
        <v>2001</v>
      </c>
      <c r="D164" s="277">
        <v>2002</v>
      </c>
      <c r="E164" s="277">
        <v>2003</v>
      </c>
      <c r="F164" s="277">
        <v>2004</v>
      </c>
      <c r="G164" s="277">
        <v>2005</v>
      </c>
      <c r="H164" s="277">
        <v>2006</v>
      </c>
      <c r="I164" s="277">
        <v>2007</v>
      </c>
      <c r="J164" s="277">
        <v>2008</v>
      </c>
      <c r="K164" s="277">
        <v>2009</v>
      </c>
      <c r="L164" s="277">
        <v>2010</v>
      </c>
      <c r="M164" s="277">
        <v>2011</v>
      </c>
      <c r="N164" s="278">
        <v>2012</v>
      </c>
      <c r="O164" s="278">
        <v>2013</v>
      </c>
      <c r="P164" s="277">
        <v>2014</v>
      </c>
      <c r="Q164" s="277">
        <v>2015</v>
      </c>
      <c r="R164" s="265">
        <v>2016</v>
      </c>
      <c r="S164" s="265" t="s">
        <v>62</v>
      </c>
      <c r="T164" s="265" t="s">
        <v>148</v>
      </c>
      <c r="U164" s="111"/>
      <c r="V164" s="275" t="s">
        <v>35</v>
      </c>
      <c r="W164" s="275"/>
      <c r="X164" s="275"/>
      <c r="Y164" s="275"/>
      <c r="Z164" s="112"/>
      <c r="AA164" s="176" t="s">
        <v>36</v>
      </c>
    </row>
    <row r="165" spans="1:28" s="117" customFormat="1" ht="14.25" customHeight="1">
      <c r="A165" s="174"/>
      <c r="B165" s="266"/>
      <c r="C165" s="266"/>
      <c r="D165" s="266"/>
      <c r="E165" s="266"/>
      <c r="F165" s="266"/>
      <c r="G165" s="266"/>
      <c r="H165" s="266"/>
      <c r="I165" s="266"/>
      <c r="J165" s="266"/>
      <c r="K165" s="266"/>
      <c r="L165" s="266"/>
      <c r="M165" s="266"/>
      <c r="N165" s="269"/>
      <c r="O165" s="269"/>
      <c r="P165" s="266"/>
      <c r="Q165" s="266"/>
      <c r="R165" s="267"/>
      <c r="S165" s="267"/>
      <c r="T165" s="267"/>
      <c r="U165" s="111"/>
      <c r="V165" s="175" t="s">
        <v>149</v>
      </c>
      <c r="W165" s="175" t="s">
        <v>37</v>
      </c>
      <c r="X165" s="175" t="s">
        <v>38</v>
      </c>
      <c r="Y165" s="175" t="s">
        <v>150</v>
      </c>
      <c r="Z165" s="116"/>
      <c r="AA165" s="175" t="s">
        <v>151</v>
      </c>
      <c r="AB165" s="111"/>
    </row>
    <row r="166" spans="1:28" s="62" customFormat="1" ht="18.75" customHeight="1">
      <c r="A166" s="137" t="s">
        <v>104</v>
      </c>
      <c r="B166" s="135">
        <v>78.017725658567912</v>
      </c>
      <c r="C166" s="135">
        <v>80.187469748663034</v>
      </c>
      <c r="D166" s="135">
        <v>80.053681773268238</v>
      </c>
      <c r="E166" s="135">
        <v>81.619412426902045</v>
      </c>
      <c r="F166" s="135">
        <v>80.171750802789489</v>
      </c>
      <c r="G166" s="135">
        <v>79.874060227649196</v>
      </c>
      <c r="H166" s="135">
        <v>82.451509125807377</v>
      </c>
      <c r="I166" s="135">
        <v>89.903308236144824</v>
      </c>
      <c r="J166" s="135">
        <v>94.760333503851228</v>
      </c>
      <c r="K166" s="135">
        <v>87.665067178502881</v>
      </c>
      <c r="L166" s="135">
        <v>90.728912932646011</v>
      </c>
      <c r="M166" s="135">
        <v>100</v>
      </c>
      <c r="N166" s="135">
        <v>104.99809894166397</v>
      </c>
      <c r="O166" s="135">
        <v>100.99177787211235</v>
      </c>
      <c r="P166" s="135">
        <v>94.572453418519203</v>
      </c>
      <c r="Q166" s="135">
        <v>93.464250795698021</v>
      </c>
      <c r="R166" s="135">
        <v>91.002075546622024</v>
      </c>
      <c r="S166" s="135">
        <v>91.819448481871675</v>
      </c>
      <c r="T166" s="135">
        <v>92.686158341111053</v>
      </c>
      <c r="U166" s="63"/>
      <c r="V166" s="119">
        <v>0.96172340933016187</v>
      </c>
      <c r="W166" s="119">
        <v>0.47140953878455072</v>
      </c>
      <c r="X166" s="119">
        <v>2.5812505565050436</v>
      </c>
      <c r="Y166" s="119">
        <v>0.26714448350226849</v>
      </c>
      <c r="Z166" s="122"/>
      <c r="AA166" s="119">
        <v>0.94392840903471209</v>
      </c>
    </row>
    <row r="167" spans="1:28" s="62" customFormat="1" ht="18.75" customHeight="1">
      <c r="A167" s="143" t="s">
        <v>105</v>
      </c>
      <c r="B167" s="135">
        <v>105.02788907219734</v>
      </c>
      <c r="C167" s="135">
        <v>107.77925531914893</v>
      </c>
      <c r="D167" s="135">
        <v>109.3638567964627</v>
      </c>
      <c r="E167" s="135">
        <v>107.8038379530917</v>
      </c>
      <c r="F167" s="135">
        <v>110.74903371984539</v>
      </c>
      <c r="G167" s="135">
        <v>111.74720650123349</v>
      </c>
      <c r="H167" s="135">
        <v>112.76635748307847</v>
      </c>
      <c r="I167" s="135">
        <v>113.78846378846379</v>
      </c>
      <c r="J167" s="135">
        <v>111.09706606346883</v>
      </c>
      <c r="K167" s="135">
        <v>110.10129833071764</v>
      </c>
      <c r="L167" s="135">
        <v>95.058781932290287</v>
      </c>
      <c r="M167" s="135">
        <v>100</v>
      </c>
      <c r="N167" s="135">
        <v>108.44491117528661</v>
      </c>
      <c r="O167" s="135">
        <v>107.77457836281366</v>
      </c>
      <c r="P167" s="135">
        <v>98.868354636489457</v>
      </c>
      <c r="Q167" s="135">
        <v>108.76857168899828</v>
      </c>
      <c r="R167" s="135">
        <v>109.63240054672328</v>
      </c>
      <c r="S167" s="135">
        <v>102.68263312817768</v>
      </c>
      <c r="T167" s="135">
        <v>107.9378651845518</v>
      </c>
      <c r="U167" s="63"/>
      <c r="V167" s="119">
        <v>0.15194762413377472</v>
      </c>
      <c r="W167" s="119">
        <v>1.2479894042639383</v>
      </c>
      <c r="X167" s="119">
        <v>-3.1831131121474177</v>
      </c>
      <c r="Y167" s="119">
        <v>1.6009333084395783</v>
      </c>
      <c r="Z167" s="122"/>
      <c r="AA167" s="119">
        <v>5.1179365938289285</v>
      </c>
    </row>
    <row r="168" spans="1:28" s="62" customFormat="1" ht="18.75" customHeight="1">
      <c r="A168" s="143" t="s">
        <v>106</v>
      </c>
      <c r="B168" s="135">
        <v>66.480128677702567</v>
      </c>
      <c r="C168" s="135">
        <v>46.444529932234481</v>
      </c>
      <c r="D168" s="135">
        <v>52.339514978601997</v>
      </c>
      <c r="E168" s="135">
        <v>60.415206954716496</v>
      </c>
      <c r="F168" s="135">
        <v>62.8515429144446</v>
      </c>
      <c r="G168" s="135">
        <v>74.45540182513983</v>
      </c>
      <c r="H168" s="135">
        <v>78.997995991983984</v>
      </c>
      <c r="I168" s="135">
        <v>81.143579039876954</v>
      </c>
      <c r="J168" s="135">
        <v>100.23197370964623</v>
      </c>
      <c r="K168" s="135">
        <v>74.907217045363524</v>
      </c>
      <c r="L168" s="135">
        <v>84.183020768121082</v>
      </c>
      <c r="M168" s="135">
        <v>100</v>
      </c>
      <c r="N168" s="135">
        <v>108.84526742430263</v>
      </c>
      <c r="O168" s="135">
        <v>106.10172160403107</v>
      </c>
      <c r="P168" s="135">
        <v>107.23148985126139</v>
      </c>
      <c r="Q168" s="135">
        <v>104.23108665749655</v>
      </c>
      <c r="R168" s="135">
        <v>101.89994722368823</v>
      </c>
      <c r="S168" s="135">
        <v>108.56685348278626</v>
      </c>
      <c r="T168" s="135">
        <v>119.21867283549503</v>
      </c>
      <c r="U168" s="63"/>
      <c r="V168" s="119">
        <v>3.2979735324811577</v>
      </c>
      <c r="W168" s="119">
        <v>2.291812070693533</v>
      </c>
      <c r="X168" s="119">
        <v>2.4862632855451761</v>
      </c>
      <c r="Y168" s="119">
        <v>4.4455574472056059</v>
      </c>
      <c r="Z168" s="122"/>
      <c r="AA168" s="119">
        <v>9.8112996840215718</v>
      </c>
    </row>
    <row r="169" spans="1:28" s="62" customFormat="1" ht="18.75" customHeight="1">
      <c r="A169" s="143" t="s">
        <v>107</v>
      </c>
      <c r="B169" s="135">
        <v>53.879488237721837</v>
      </c>
      <c r="C169" s="135">
        <v>61.133896260554884</v>
      </c>
      <c r="D169" s="135">
        <v>54.727132974634898</v>
      </c>
      <c r="E169" s="135">
        <v>55.294020822188394</v>
      </c>
      <c r="F169" s="135">
        <v>56.252172905319277</v>
      </c>
      <c r="G169" s="135">
        <v>59.190208808562907</v>
      </c>
      <c r="H169" s="135">
        <v>64.472108145106105</v>
      </c>
      <c r="I169" s="135">
        <v>68.202060186226447</v>
      </c>
      <c r="J169" s="135">
        <v>98.167439323697863</v>
      </c>
      <c r="K169" s="135">
        <v>87.764093852850635</v>
      </c>
      <c r="L169" s="135">
        <v>85.138370200134048</v>
      </c>
      <c r="M169" s="135">
        <v>100</v>
      </c>
      <c r="N169" s="135">
        <v>101.47569444444444</v>
      </c>
      <c r="O169" s="135">
        <v>98.393727889855626</v>
      </c>
      <c r="P169" s="135">
        <v>92.636112541547675</v>
      </c>
      <c r="Q169" s="135">
        <v>93.673234070286256</v>
      </c>
      <c r="R169" s="135">
        <v>93.878434958371443</v>
      </c>
      <c r="S169" s="135">
        <v>98.173332664224404</v>
      </c>
      <c r="T169" s="135">
        <v>102.4436912311393</v>
      </c>
      <c r="U169" s="63"/>
      <c r="V169" s="119">
        <v>3.6342791479680114</v>
      </c>
      <c r="W169" s="119">
        <v>1.8979113149537152</v>
      </c>
      <c r="X169" s="119">
        <v>7.541252938599996</v>
      </c>
      <c r="Y169" s="119">
        <v>2.3398994132013629</v>
      </c>
      <c r="Z169" s="122"/>
      <c r="AA169" s="119">
        <v>4.3498152207183516</v>
      </c>
    </row>
    <row r="170" spans="1:28" s="62" customFormat="1" ht="18.75" customHeight="1">
      <c r="A170" s="143" t="s">
        <v>108</v>
      </c>
      <c r="B170" s="135">
        <v>83.126597860051135</v>
      </c>
      <c r="C170" s="135">
        <v>80.130508795157937</v>
      </c>
      <c r="D170" s="135">
        <v>81.664153286614024</v>
      </c>
      <c r="E170" s="135">
        <v>87.236141250739792</v>
      </c>
      <c r="F170" s="135">
        <v>80.766592351226194</v>
      </c>
      <c r="G170" s="135">
        <v>79.978567601357383</v>
      </c>
      <c r="H170" s="135">
        <v>78.713222261609346</v>
      </c>
      <c r="I170" s="135">
        <v>81.334007074279953</v>
      </c>
      <c r="J170" s="135">
        <v>81.663231330267962</v>
      </c>
      <c r="K170" s="135">
        <v>97.985851019558879</v>
      </c>
      <c r="L170" s="135">
        <v>97.478052673583406</v>
      </c>
      <c r="M170" s="135">
        <v>100</v>
      </c>
      <c r="N170" s="135">
        <v>103.79113646336111</v>
      </c>
      <c r="O170" s="135">
        <v>110.59406884714409</v>
      </c>
      <c r="P170" s="135">
        <v>107.54794973544975</v>
      </c>
      <c r="Q170" s="135">
        <v>111.50126823081801</v>
      </c>
      <c r="R170" s="135">
        <v>113.0876747141042</v>
      </c>
      <c r="S170" s="135">
        <v>117.82978723404254</v>
      </c>
      <c r="T170" s="135">
        <v>123.97124887690924</v>
      </c>
      <c r="U170" s="63"/>
      <c r="V170" s="119">
        <v>2.2453079280401189</v>
      </c>
      <c r="W170" s="119">
        <v>-0.76914735383394328</v>
      </c>
      <c r="X170" s="119">
        <v>4.0367183205625379</v>
      </c>
      <c r="Y170" s="119">
        <v>3.0508946344740995</v>
      </c>
      <c r="Z170" s="122"/>
      <c r="AA170" s="119">
        <v>5.2121469341772304</v>
      </c>
    </row>
    <row r="171" spans="1:28" s="62" customFormat="1" ht="18.75" customHeight="1">
      <c r="A171" s="143" t="s">
        <v>109</v>
      </c>
      <c r="B171" s="135">
        <v>76.177285318559555</v>
      </c>
      <c r="C171" s="135">
        <v>78.904847396768389</v>
      </c>
      <c r="D171" s="135">
        <v>81.437632135306572</v>
      </c>
      <c r="E171" s="135">
        <v>83.897932248130218</v>
      </c>
      <c r="F171" s="135">
        <v>87.411263606247033</v>
      </c>
      <c r="G171" s="135">
        <v>89.466019417475721</v>
      </c>
      <c r="H171" s="135">
        <v>93.510184746565599</v>
      </c>
      <c r="I171" s="135">
        <v>96.503496503496507</v>
      </c>
      <c r="J171" s="135">
        <v>97.336769759450164</v>
      </c>
      <c r="K171" s="135">
        <v>96.449957228400351</v>
      </c>
      <c r="L171" s="135">
        <v>98.928276999175594</v>
      </c>
      <c r="M171" s="135">
        <v>100</v>
      </c>
      <c r="N171" s="135">
        <v>98.748435544430549</v>
      </c>
      <c r="O171" s="135">
        <v>92.196531791907503</v>
      </c>
      <c r="P171" s="135">
        <v>91.814946619217082</v>
      </c>
      <c r="Q171" s="135">
        <v>92.793752218672338</v>
      </c>
      <c r="R171" s="135">
        <v>93.245525160418779</v>
      </c>
      <c r="S171" s="135">
        <v>94.93801652892563</v>
      </c>
      <c r="T171" s="135">
        <v>95.017064846416375</v>
      </c>
      <c r="U171" s="63"/>
      <c r="V171" s="119">
        <v>1.2353075543798164</v>
      </c>
      <c r="W171" s="119">
        <v>3.2681803589013958</v>
      </c>
      <c r="X171" s="119">
        <v>2.031075859991649</v>
      </c>
      <c r="Y171" s="119">
        <v>-0.50296347382368101</v>
      </c>
      <c r="Z171" s="122"/>
      <c r="AA171" s="119">
        <v>8.3263080882525778E-2</v>
      </c>
    </row>
    <row r="172" spans="1:28" s="62" customFormat="1" ht="18.75" customHeight="1">
      <c r="A172" s="143" t="s">
        <v>110</v>
      </c>
      <c r="B172" s="135">
        <v>69.993427888842504</v>
      </c>
      <c r="C172" s="135">
        <v>73.790029151724056</v>
      </c>
      <c r="D172" s="135">
        <v>73.346575539380311</v>
      </c>
      <c r="E172" s="135">
        <v>72.154884746514767</v>
      </c>
      <c r="F172" s="135">
        <v>75.332436406870883</v>
      </c>
      <c r="G172" s="135">
        <v>73.34002574720337</v>
      </c>
      <c r="H172" s="135">
        <v>72.632989599294461</v>
      </c>
      <c r="I172" s="135">
        <v>85.811444430762236</v>
      </c>
      <c r="J172" s="135">
        <v>89.703916649881904</v>
      </c>
      <c r="K172" s="135">
        <v>80.908658889775566</v>
      </c>
      <c r="L172" s="135">
        <v>87.569579318099471</v>
      </c>
      <c r="M172" s="135">
        <v>100</v>
      </c>
      <c r="N172" s="135">
        <v>106.60311331000362</v>
      </c>
      <c r="O172" s="135">
        <v>100.11263883806147</v>
      </c>
      <c r="P172" s="135">
        <v>92.715761565185602</v>
      </c>
      <c r="Q172" s="135">
        <v>91.127341614181887</v>
      </c>
      <c r="R172" s="135">
        <v>88.584665508056588</v>
      </c>
      <c r="S172" s="135">
        <v>86.908991027284372</v>
      </c>
      <c r="T172" s="135">
        <v>86.187777342433051</v>
      </c>
      <c r="U172" s="63"/>
      <c r="V172" s="119">
        <v>1.1629717785900384</v>
      </c>
      <c r="W172" s="119">
        <v>0.93847962793283113</v>
      </c>
      <c r="X172" s="119">
        <v>3.6101830683667124</v>
      </c>
      <c r="Y172" s="119">
        <v>-0.19861869310470182</v>
      </c>
      <c r="Z172" s="122"/>
      <c r="AA172" s="119">
        <v>-0.82984933587009657</v>
      </c>
    </row>
    <row r="173" spans="1:28" s="62" customFormat="1" ht="24" customHeight="1">
      <c r="A173" s="143" t="s">
        <v>111</v>
      </c>
      <c r="B173" s="135">
        <v>73.131587352283617</v>
      </c>
      <c r="C173" s="135">
        <v>76.603370700831235</v>
      </c>
      <c r="D173" s="135">
        <v>80.424730262031176</v>
      </c>
      <c r="E173" s="135">
        <v>83.914930555555543</v>
      </c>
      <c r="F173" s="135">
        <v>86.131814755883099</v>
      </c>
      <c r="G173" s="135">
        <v>91.50124069478909</v>
      </c>
      <c r="H173" s="135">
        <v>95.74167507568113</v>
      </c>
      <c r="I173" s="135">
        <v>99.149989240370132</v>
      </c>
      <c r="J173" s="135">
        <v>97.32767762460233</v>
      </c>
      <c r="K173" s="135">
        <v>98.265153137716865</v>
      </c>
      <c r="L173" s="135">
        <v>97.96076157340292</v>
      </c>
      <c r="M173" s="135">
        <v>100</v>
      </c>
      <c r="N173" s="135">
        <v>103.93059490084985</v>
      </c>
      <c r="O173" s="135">
        <v>101.74149659863944</v>
      </c>
      <c r="P173" s="135">
        <v>92.248112470710751</v>
      </c>
      <c r="Q173" s="135">
        <v>86.646728579673635</v>
      </c>
      <c r="R173" s="135">
        <v>82.680901542111499</v>
      </c>
      <c r="S173" s="135">
        <v>83.249898525233405</v>
      </c>
      <c r="T173" s="135">
        <v>80.175710123816458</v>
      </c>
      <c r="U173" s="63"/>
      <c r="V173" s="119">
        <v>0.51219736746250799</v>
      </c>
      <c r="W173" s="119">
        <v>4.5837949192040206</v>
      </c>
      <c r="X173" s="119">
        <v>1.3736383898433457</v>
      </c>
      <c r="Y173" s="119">
        <v>-2.4732318424156574</v>
      </c>
      <c r="Z173" s="122"/>
      <c r="AA173" s="119">
        <v>-3.692723301620779</v>
      </c>
    </row>
    <row r="174" spans="1:28" s="62" customFormat="1" ht="24" customHeight="1">
      <c r="A174" s="143" t="s">
        <v>112</v>
      </c>
      <c r="B174" s="135">
        <v>83.564720293997553</v>
      </c>
      <c r="C174" s="135">
        <v>86.236093334646071</v>
      </c>
      <c r="D174" s="135">
        <v>89.006584597766974</v>
      </c>
      <c r="E174" s="135">
        <v>91.276162252268932</v>
      </c>
      <c r="F174" s="135">
        <v>91.780088698577771</v>
      </c>
      <c r="G174" s="135">
        <v>94.452455679022819</v>
      </c>
      <c r="H174" s="135">
        <v>98.46968318305899</v>
      </c>
      <c r="I174" s="135">
        <v>101.57994682871249</v>
      </c>
      <c r="J174" s="135">
        <v>103.67766360194699</v>
      </c>
      <c r="K174" s="135">
        <v>102.72031737035989</v>
      </c>
      <c r="L174" s="135">
        <v>99.045221768943676</v>
      </c>
      <c r="M174" s="135">
        <v>100</v>
      </c>
      <c r="N174" s="135">
        <v>99.602016449986735</v>
      </c>
      <c r="O174" s="135">
        <v>93.045406026767381</v>
      </c>
      <c r="P174" s="135">
        <v>88.055201982983846</v>
      </c>
      <c r="Q174" s="135">
        <v>87.377521613832855</v>
      </c>
      <c r="R174" s="135">
        <v>84.54248969294197</v>
      </c>
      <c r="S174" s="135">
        <v>87.747104924552559</v>
      </c>
      <c r="T174" s="135">
        <v>88.641946426482633</v>
      </c>
      <c r="U174" s="63"/>
      <c r="V174" s="119">
        <v>0.32822501904656853</v>
      </c>
      <c r="W174" s="119">
        <v>2.4797501626137031</v>
      </c>
      <c r="X174" s="119">
        <v>0.95412175440010571</v>
      </c>
      <c r="Y174" s="119">
        <v>-1.377565391108948</v>
      </c>
      <c r="Z174" s="122"/>
      <c r="AA174" s="119">
        <v>1.0197960407918687</v>
      </c>
    </row>
    <row r="175" spans="1:28" s="62" customFormat="1" ht="18.75" customHeight="1">
      <c r="A175" s="143" t="s">
        <v>99</v>
      </c>
      <c r="B175" s="135">
        <v>77.241979126401233</v>
      </c>
      <c r="C175" s="135">
        <v>79.433091628213575</v>
      </c>
      <c r="D175" s="135">
        <v>82.481026382363581</v>
      </c>
      <c r="E175" s="135">
        <v>85.412121786967646</v>
      </c>
      <c r="F175" s="135">
        <v>87.052152246756592</v>
      </c>
      <c r="G175" s="135">
        <v>88.022626660108216</v>
      </c>
      <c r="H175" s="135">
        <v>90.758653769286113</v>
      </c>
      <c r="I175" s="135">
        <v>92.93743372216332</v>
      </c>
      <c r="J175" s="135">
        <v>95.195429945880932</v>
      </c>
      <c r="K175" s="135">
        <v>95.831946201478132</v>
      </c>
      <c r="L175" s="135">
        <v>96.755261737722606</v>
      </c>
      <c r="M175" s="135">
        <v>100</v>
      </c>
      <c r="N175" s="135">
        <v>100.58270148834598</v>
      </c>
      <c r="O175" s="135">
        <v>95.611171563293453</v>
      </c>
      <c r="P175" s="135">
        <v>96.716826265389884</v>
      </c>
      <c r="Q175" s="135">
        <v>97.489319750246466</v>
      </c>
      <c r="R175" s="135">
        <v>97.159190340080499</v>
      </c>
      <c r="S175" s="135">
        <v>97.980437284234739</v>
      </c>
      <c r="T175" s="135">
        <v>102.02546931606105</v>
      </c>
      <c r="U175" s="63"/>
      <c r="V175" s="119">
        <v>1.5580090243694</v>
      </c>
      <c r="W175" s="119">
        <v>2.647455027499368</v>
      </c>
      <c r="X175" s="119">
        <v>1.909824480328437</v>
      </c>
      <c r="Y175" s="119">
        <v>0.6651745992252156</v>
      </c>
      <c r="Z175" s="122"/>
      <c r="AA175" s="119">
        <v>4.1284078168501539</v>
      </c>
    </row>
    <row r="176" spans="1:28" s="62" customFormat="1" ht="24" customHeight="1">
      <c r="A176" s="143" t="s">
        <v>113</v>
      </c>
      <c r="B176" s="135">
        <v>62.067881835323703</v>
      </c>
      <c r="C176" s="135">
        <v>76.231294493680096</v>
      </c>
      <c r="D176" s="135">
        <v>69.813041495668031</v>
      </c>
      <c r="E176" s="135">
        <v>69.318016576995774</v>
      </c>
      <c r="F176" s="135">
        <v>63.051681706316657</v>
      </c>
      <c r="G176" s="135">
        <v>66.111409636396203</v>
      </c>
      <c r="H176" s="135">
        <v>70.852534562211972</v>
      </c>
      <c r="I176" s="135">
        <v>69.008735282947214</v>
      </c>
      <c r="J176" s="135">
        <v>69.290804207668828</v>
      </c>
      <c r="K176" s="135">
        <v>71.752998213830068</v>
      </c>
      <c r="L176" s="135">
        <v>77.06084396467125</v>
      </c>
      <c r="M176" s="135">
        <v>100</v>
      </c>
      <c r="N176" s="135">
        <v>109.41135411819451</v>
      </c>
      <c r="O176" s="135">
        <v>108.01781737193765</v>
      </c>
      <c r="P176" s="135">
        <v>113.63479063329105</v>
      </c>
      <c r="Q176" s="135">
        <v>116.1298105923513</v>
      </c>
      <c r="R176" s="135">
        <v>105.19190016482223</v>
      </c>
      <c r="S176" s="135">
        <v>95.371961698993374</v>
      </c>
      <c r="T176" s="135">
        <v>97.938788257339169</v>
      </c>
      <c r="U176" s="63"/>
      <c r="V176" s="119">
        <v>2.5663446157242475</v>
      </c>
      <c r="W176" s="119">
        <v>1.2702538336062608</v>
      </c>
      <c r="X176" s="119">
        <v>3.1125361199562329</v>
      </c>
      <c r="Y176" s="119">
        <v>3.0421995639253741</v>
      </c>
      <c r="Z176" s="122"/>
      <c r="AA176" s="119">
        <v>2.691384881488589</v>
      </c>
    </row>
    <row r="177" spans="1:27" s="62" customFormat="1" ht="18.75" customHeight="1">
      <c r="A177" s="143" t="s">
        <v>114</v>
      </c>
      <c r="B177" s="139">
        <v>112.50395905916083</v>
      </c>
      <c r="C177" s="139">
        <v>117.39403224629751</v>
      </c>
      <c r="D177" s="139">
        <v>115.58373138522057</v>
      </c>
      <c r="E177" s="139">
        <v>122.96003259872998</v>
      </c>
      <c r="F177" s="139">
        <v>100.30733527769937</v>
      </c>
      <c r="G177" s="139">
        <v>95.319613913676932</v>
      </c>
      <c r="H177" s="139">
        <v>105.39573277753401</v>
      </c>
      <c r="I177" s="139">
        <v>104.86232737086911</v>
      </c>
      <c r="J177" s="139">
        <v>103.42397660818715</v>
      </c>
      <c r="K177" s="139">
        <v>102.57450415079032</v>
      </c>
      <c r="L177" s="139">
        <v>99.302041528529045</v>
      </c>
      <c r="M177" s="139">
        <v>100</v>
      </c>
      <c r="N177" s="139">
        <v>100.9674932225732</v>
      </c>
      <c r="O177" s="139">
        <v>100.73668881628059</v>
      </c>
      <c r="P177" s="139">
        <v>91.484034405561431</v>
      </c>
      <c r="Q177" s="139">
        <v>90.069440332907618</v>
      </c>
      <c r="R177" s="139">
        <v>86.9823325095184</v>
      </c>
      <c r="S177" s="139">
        <v>90.643917260722219</v>
      </c>
      <c r="T177" s="139">
        <v>89.947285229433618</v>
      </c>
      <c r="U177" s="63"/>
      <c r="V177" s="119">
        <v>-1.2354418267600864</v>
      </c>
      <c r="W177" s="119">
        <v>-3.2607104152562294</v>
      </c>
      <c r="X177" s="119">
        <v>0.82197034266207059</v>
      </c>
      <c r="Y177" s="119">
        <v>-1.2291627038824582</v>
      </c>
      <c r="Z177" s="122"/>
      <c r="AA177" s="119">
        <v>-0.7685369877438708</v>
      </c>
    </row>
    <row r="178" spans="1:27" s="62" customFormat="1" ht="12.75">
      <c r="A178" s="124" t="s">
        <v>51</v>
      </c>
      <c r="B178" s="132"/>
      <c r="C178" s="132"/>
      <c r="D178" s="132"/>
      <c r="E178" s="132"/>
      <c r="F178" s="132"/>
      <c r="G178" s="132"/>
      <c r="H178" s="132"/>
      <c r="I178" s="132"/>
      <c r="J178" s="132"/>
      <c r="K178" s="132"/>
      <c r="L178" s="132"/>
      <c r="M178" s="132"/>
      <c r="N178" s="132"/>
      <c r="O178" s="132"/>
      <c r="P178" s="132"/>
      <c r="Q178" s="132"/>
      <c r="R178" s="132"/>
      <c r="S178" s="132"/>
      <c r="T178" s="132"/>
      <c r="U178" s="63"/>
      <c r="W178" s="65"/>
      <c r="X178" s="65"/>
      <c r="Y178" s="65"/>
      <c r="Z178" s="66"/>
      <c r="AA178" s="67"/>
    </row>
    <row r="179" spans="1:27" s="62" customFormat="1" ht="12.75">
      <c r="A179" s="264" t="s">
        <v>74</v>
      </c>
      <c r="B179" s="264"/>
      <c r="C179" s="264"/>
      <c r="D179" s="264"/>
      <c r="E179" s="264"/>
      <c r="F179" s="264"/>
      <c r="G179" s="264"/>
      <c r="H179" s="264"/>
      <c r="I179" s="264"/>
      <c r="J179" s="264"/>
      <c r="K179" s="264"/>
      <c r="L179" s="264"/>
      <c r="M179" s="264"/>
      <c r="N179" s="264"/>
      <c r="O179" s="264"/>
      <c r="P179" s="264"/>
      <c r="Q179" s="264"/>
      <c r="R179" s="124"/>
      <c r="S179" s="124"/>
      <c r="T179" s="124"/>
      <c r="U179" s="63"/>
      <c r="W179" s="65"/>
      <c r="X179" s="65"/>
      <c r="Y179" s="65"/>
      <c r="Z179" s="66"/>
      <c r="AA179" s="67"/>
    </row>
    <row r="180" spans="1:27" s="62" customFormat="1" ht="12.75">
      <c r="A180" s="124" t="s">
        <v>153</v>
      </c>
      <c r="B180" s="122"/>
      <c r="C180" s="122"/>
      <c r="D180" s="122"/>
      <c r="E180" s="122"/>
      <c r="F180" s="122"/>
      <c r="G180" s="122"/>
      <c r="H180" s="122"/>
      <c r="I180" s="122"/>
      <c r="J180" s="122"/>
      <c r="K180" s="122"/>
      <c r="L180" s="122"/>
      <c r="M180" s="122"/>
      <c r="N180" s="122"/>
      <c r="O180" s="122"/>
      <c r="P180" s="122"/>
      <c r="Q180" s="122"/>
      <c r="R180" s="122"/>
      <c r="S180" s="122"/>
      <c r="T180" s="122"/>
      <c r="U180" s="63"/>
      <c r="W180" s="65"/>
      <c r="X180" s="65"/>
      <c r="Y180" s="65"/>
      <c r="Z180" s="66"/>
      <c r="AA180" s="67"/>
    </row>
  </sheetData>
  <mergeCells count="175">
    <mergeCell ref="T2:T3"/>
    <mergeCell ref="V2:Y2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Q2:Q3"/>
    <mergeCell ref="R2:R3"/>
    <mergeCell ref="S2:S3"/>
    <mergeCell ref="A18:Q18"/>
    <mergeCell ref="K2:K3"/>
    <mergeCell ref="L2:L3"/>
    <mergeCell ref="M2:M3"/>
    <mergeCell ref="N2:N3"/>
    <mergeCell ref="O2:O3"/>
    <mergeCell ref="P2:P3"/>
    <mergeCell ref="R32:R33"/>
    <mergeCell ref="D32:D33"/>
    <mergeCell ref="L22:L23"/>
    <mergeCell ref="M22:M23"/>
    <mergeCell ref="N22:N23"/>
    <mergeCell ref="A21:Q21"/>
    <mergeCell ref="B22:B23"/>
    <mergeCell ref="C22:C23"/>
    <mergeCell ref="D22:D23"/>
    <mergeCell ref="E22:E23"/>
    <mergeCell ref="F22:F23"/>
    <mergeCell ref="G22:G23"/>
    <mergeCell ref="H22:H23"/>
    <mergeCell ref="I22:I23"/>
    <mergeCell ref="J22:J23"/>
    <mergeCell ref="Q22:Q23"/>
    <mergeCell ref="R22:R23"/>
    <mergeCell ref="S63:S64"/>
    <mergeCell ref="H63:H64"/>
    <mergeCell ref="I63:I64"/>
    <mergeCell ref="J63:J64"/>
    <mergeCell ref="K63:K64"/>
    <mergeCell ref="L63:L64"/>
    <mergeCell ref="M63:M64"/>
    <mergeCell ref="O22:O23"/>
    <mergeCell ref="P22:P23"/>
    <mergeCell ref="A59:Q59"/>
    <mergeCell ref="A62:Q62"/>
    <mergeCell ref="B63:B64"/>
    <mergeCell ref="C63:C64"/>
    <mergeCell ref="D63:D64"/>
    <mergeCell ref="E63:E64"/>
    <mergeCell ref="F63:F64"/>
    <mergeCell ref="G63:G64"/>
    <mergeCell ref="N32:N33"/>
    <mergeCell ref="O32:O33"/>
    <mergeCell ref="S32:S33"/>
    <mergeCell ref="A28:Q28"/>
    <mergeCell ref="A31:Q31"/>
    <mergeCell ref="K22:K23"/>
    <mergeCell ref="P32:P33"/>
    <mergeCell ref="P63:P64"/>
    <mergeCell ref="Q63:Q64"/>
    <mergeCell ref="J32:J33"/>
    <mergeCell ref="K32:K33"/>
    <mergeCell ref="L32:L33"/>
    <mergeCell ref="M32:M33"/>
    <mergeCell ref="B32:B33"/>
    <mergeCell ref="C32:C33"/>
    <mergeCell ref="R63:R64"/>
    <mergeCell ref="V126:Y126"/>
    <mergeCell ref="R95:R96"/>
    <mergeCell ref="S95:S96"/>
    <mergeCell ref="H95:H96"/>
    <mergeCell ref="I95:I96"/>
    <mergeCell ref="J95:J96"/>
    <mergeCell ref="K95:K96"/>
    <mergeCell ref="L95:L96"/>
    <mergeCell ref="M95:M96"/>
    <mergeCell ref="N95:N96"/>
    <mergeCell ref="O95:O96"/>
    <mergeCell ref="P95:P96"/>
    <mergeCell ref="Q95:Q96"/>
    <mergeCell ref="A122:Q122"/>
    <mergeCell ref="A125:Q125"/>
    <mergeCell ref="B126:B127"/>
    <mergeCell ref="C126:C127"/>
    <mergeCell ref="D126:D127"/>
    <mergeCell ref="E126:E127"/>
    <mergeCell ref="F126:F127"/>
    <mergeCell ref="G126:G127"/>
    <mergeCell ref="T126:T127"/>
    <mergeCell ref="N126:N127"/>
    <mergeCell ref="B95:B96"/>
    <mergeCell ref="V164:Y164"/>
    <mergeCell ref="S145:S146"/>
    <mergeCell ref="H145:H146"/>
    <mergeCell ref="I145:I146"/>
    <mergeCell ref="J145:J146"/>
    <mergeCell ref="K145:K146"/>
    <mergeCell ref="L145:L146"/>
    <mergeCell ref="M145:M146"/>
    <mergeCell ref="A160:Q160"/>
    <mergeCell ref="A163:Q163"/>
    <mergeCell ref="N145:N146"/>
    <mergeCell ref="O145:O146"/>
    <mergeCell ref="T164:T165"/>
    <mergeCell ref="T145:T146"/>
    <mergeCell ref="V145:Y145"/>
    <mergeCell ref="A141:Q141"/>
    <mergeCell ref="A144:Q144"/>
    <mergeCell ref="B145:B146"/>
    <mergeCell ref="C145:C146"/>
    <mergeCell ref="D145:D146"/>
    <mergeCell ref="E145:E146"/>
    <mergeCell ref="F145:F146"/>
    <mergeCell ref="G145:G146"/>
    <mergeCell ref="R145:R146"/>
    <mergeCell ref="P145:P146"/>
    <mergeCell ref="Q145:Q146"/>
    <mergeCell ref="A179:Q179"/>
    <mergeCell ref="N164:N165"/>
    <mergeCell ref="O164:O165"/>
    <mergeCell ref="P164:P165"/>
    <mergeCell ref="Q164:Q165"/>
    <mergeCell ref="R164:R165"/>
    <mergeCell ref="S164:S165"/>
    <mergeCell ref="H164:H165"/>
    <mergeCell ref="I164:I165"/>
    <mergeCell ref="J164:J165"/>
    <mergeCell ref="K164:K165"/>
    <mergeCell ref="L164:L165"/>
    <mergeCell ref="M164:M165"/>
    <mergeCell ref="B164:B165"/>
    <mergeCell ref="C164:C165"/>
    <mergeCell ref="D164:D165"/>
    <mergeCell ref="E164:E165"/>
    <mergeCell ref="F164:F165"/>
    <mergeCell ref="G164:G165"/>
    <mergeCell ref="A1:T1"/>
    <mergeCell ref="S22:S23"/>
    <mergeCell ref="V22:Y22"/>
    <mergeCell ref="T32:T33"/>
    <mergeCell ref="V32:Y32"/>
    <mergeCell ref="T63:T64"/>
    <mergeCell ref="V63:Y63"/>
    <mergeCell ref="T95:T96"/>
    <mergeCell ref="V95:Y95"/>
    <mergeCell ref="E32:E33"/>
    <mergeCell ref="Q32:Q33"/>
    <mergeCell ref="H32:H33"/>
    <mergeCell ref="I32:I33"/>
    <mergeCell ref="F32:F33"/>
    <mergeCell ref="G32:G33"/>
    <mergeCell ref="A91:Q91"/>
    <mergeCell ref="A94:Q94"/>
    <mergeCell ref="C95:C96"/>
    <mergeCell ref="D95:D96"/>
    <mergeCell ref="E95:E96"/>
    <mergeCell ref="F95:F96"/>
    <mergeCell ref="G95:G96"/>
    <mergeCell ref="N63:N64"/>
    <mergeCell ref="O63:O64"/>
    <mergeCell ref="O126:O127"/>
    <mergeCell ref="P126:P127"/>
    <mergeCell ref="Q126:Q127"/>
    <mergeCell ref="R126:R127"/>
    <mergeCell ref="S126:S127"/>
    <mergeCell ref="H126:H127"/>
    <mergeCell ref="I126:I127"/>
    <mergeCell ref="J126:J127"/>
    <mergeCell ref="K126:K127"/>
    <mergeCell ref="L126:L127"/>
    <mergeCell ref="M126:M127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2"/>
  <sheetViews>
    <sheetView showGridLines="0" workbookViewId="0">
      <selection activeCell="J7" sqref="J7"/>
    </sheetView>
  </sheetViews>
  <sheetFormatPr defaultRowHeight="12.75"/>
  <cols>
    <col min="1" max="1" width="49.140625" style="255" customWidth="1"/>
    <col min="2" max="19" width="7.7109375" style="88" customWidth="1"/>
    <col min="20" max="20" width="1.5703125" style="73" customWidth="1"/>
    <col min="21" max="21" width="10.42578125" style="73" customWidth="1"/>
    <col min="22" max="24" width="10.42578125" style="85" customWidth="1"/>
    <col min="25" max="25" width="1.28515625" style="85" customWidth="1"/>
    <col min="26" max="29" width="10.5703125" style="73" hidden="1" customWidth="1"/>
    <col min="30" max="30" width="13.42578125" style="73" customWidth="1"/>
    <col min="31" max="32" width="9.140625" style="73" customWidth="1"/>
    <col min="33" max="259" width="9.140625" style="73"/>
    <col min="260" max="260" width="12.5703125" style="73" customWidth="1"/>
    <col min="261" max="261" width="21.28515625" style="73" customWidth="1"/>
    <col min="262" max="263" width="11.85546875" style="73" customWidth="1"/>
    <col min="264" max="277" width="12" style="73" customWidth="1"/>
    <col min="278" max="278" width="13.140625" style="73" customWidth="1"/>
    <col min="279" max="282" width="10.5703125" style="73" customWidth="1"/>
    <col min="283" max="283" width="9.140625" style="73" customWidth="1"/>
    <col min="284" max="285" width="10.5703125" style="73" customWidth="1"/>
    <col min="286" max="286" width="9.140625" style="73" customWidth="1"/>
    <col min="287" max="287" width="9.28515625" style="73" bestFit="1" customWidth="1"/>
    <col min="288" max="288" width="9.7109375" style="73" bestFit="1" customWidth="1"/>
    <col min="289" max="515" width="9.140625" style="73"/>
    <col min="516" max="516" width="12.5703125" style="73" customWidth="1"/>
    <col min="517" max="517" width="21.28515625" style="73" customWidth="1"/>
    <col min="518" max="519" width="11.85546875" style="73" customWidth="1"/>
    <col min="520" max="533" width="12" style="73" customWidth="1"/>
    <col min="534" max="534" width="13.140625" style="73" customWidth="1"/>
    <col min="535" max="538" width="10.5703125" style="73" customWidth="1"/>
    <col min="539" max="539" width="9.140625" style="73" customWidth="1"/>
    <col min="540" max="541" width="10.5703125" style="73" customWidth="1"/>
    <col min="542" max="542" width="9.140625" style="73" customWidth="1"/>
    <col min="543" max="543" width="9.28515625" style="73" bestFit="1" customWidth="1"/>
    <col min="544" max="544" width="9.7109375" style="73" bestFit="1" customWidth="1"/>
    <col min="545" max="771" width="9.140625" style="73"/>
    <col min="772" max="772" width="12.5703125" style="73" customWidth="1"/>
    <col min="773" max="773" width="21.28515625" style="73" customWidth="1"/>
    <col min="774" max="775" width="11.85546875" style="73" customWidth="1"/>
    <col min="776" max="789" width="12" style="73" customWidth="1"/>
    <col min="790" max="790" width="13.140625" style="73" customWidth="1"/>
    <col min="791" max="794" width="10.5703125" style="73" customWidth="1"/>
    <col min="795" max="795" width="9.140625" style="73" customWidth="1"/>
    <col min="796" max="797" width="10.5703125" style="73" customWidth="1"/>
    <col min="798" max="798" width="9.140625" style="73" customWidth="1"/>
    <col min="799" max="799" width="9.28515625" style="73" bestFit="1" customWidth="1"/>
    <col min="800" max="800" width="9.7109375" style="73" bestFit="1" customWidth="1"/>
    <col min="801" max="1027" width="9.140625" style="73"/>
    <col min="1028" max="1028" width="12.5703125" style="73" customWidth="1"/>
    <col min="1029" max="1029" width="21.28515625" style="73" customWidth="1"/>
    <col min="1030" max="1031" width="11.85546875" style="73" customWidth="1"/>
    <col min="1032" max="1045" width="12" style="73" customWidth="1"/>
    <col min="1046" max="1046" width="13.140625" style="73" customWidth="1"/>
    <col min="1047" max="1050" width="10.5703125" style="73" customWidth="1"/>
    <col min="1051" max="1051" width="9.140625" style="73" customWidth="1"/>
    <col min="1052" max="1053" width="10.5703125" style="73" customWidth="1"/>
    <col min="1054" max="1054" width="9.140625" style="73" customWidth="1"/>
    <col min="1055" max="1055" width="9.28515625" style="73" bestFit="1" customWidth="1"/>
    <col min="1056" max="1056" width="9.7109375" style="73" bestFit="1" customWidth="1"/>
    <col min="1057" max="1283" width="9.140625" style="73"/>
    <col min="1284" max="1284" width="12.5703125" style="73" customWidth="1"/>
    <col min="1285" max="1285" width="21.28515625" style="73" customWidth="1"/>
    <col min="1286" max="1287" width="11.85546875" style="73" customWidth="1"/>
    <col min="1288" max="1301" width="12" style="73" customWidth="1"/>
    <col min="1302" max="1302" width="13.140625" style="73" customWidth="1"/>
    <col min="1303" max="1306" width="10.5703125" style="73" customWidth="1"/>
    <col min="1307" max="1307" width="9.140625" style="73" customWidth="1"/>
    <col min="1308" max="1309" width="10.5703125" style="73" customWidth="1"/>
    <col min="1310" max="1310" width="9.140625" style="73" customWidth="1"/>
    <col min="1311" max="1311" width="9.28515625" style="73" bestFit="1" customWidth="1"/>
    <col min="1312" max="1312" width="9.7109375" style="73" bestFit="1" customWidth="1"/>
    <col min="1313" max="1539" width="9.140625" style="73"/>
    <col min="1540" max="1540" width="12.5703125" style="73" customWidth="1"/>
    <col min="1541" max="1541" width="21.28515625" style="73" customWidth="1"/>
    <col min="1542" max="1543" width="11.85546875" style="73" customWidth="1"/>
    <col min="1544" max="1557" width="12" style="73" customWidth="1"/>
    <col min="1558" max="1558" width="13.140625" style="73" customWidth="1"/>
    <col min="1559" max="1562" width="10.5703125" style="73" customWidth="1"/>
    <col min="1563" max="1563" width="9.140625" style="73" customWidth="1"/>
    <col min="1564" max="1565" width="10.5703125" style="73" customWidth="1"/>
    <col min="1566" max="1566" width="9.140625" style="73" customWidth="1"/>
    <col min="1567" max="1567" width="9.28515625" style="73" bestFit="1" customWidth="1"/>
    <col min="1568" max="1568" width="9.7109375" style="73" bestFit="1" customWidth="1"/>
    <col min="1569" max="1795" width="9.140625" style="73"/>
    <col min="1796" max="1796" width="12.5703125" style="73" customWidth="1"/>
    <col min="1797" max="1797" width="21.28515625" style="73" customWidth="1"/>
    <col min="1798" max="1799" width="11.85546875" style="73" customWidth="1"/>
    <col min="1800" max="1813" width="12" style="73" customWidth="1"/>
    <col min="1814" max="1814" width="13.140625" style="73" customWidth="1"/>
    <col min="1815" max="1818" width="10.5703125" style="73" customWidth="1"/>
    <col min="1819" max="1819" width="9.140625" style="73" customWidth="1"/>
    <col min="1820" max="1821" width="10.5703125" style="73" customWidth="1"/>
    <col min="1822" max="1822" width="9.140625" style="73" customWidth="1"/>
    <col min="1823" max="1823" width="9.28515625" style="73" bestFit="1" customWidth="1"/>
    <col min="1824" max="1824" width="9.7109375" style="73" bestFit="1" customWidth="1"/>
    <col min="1825" max="2051" width="9.140625" style="73"/>
    <col min="2052" max="2052" width="12.5703125" style="73" customWidth="1"/>
    <col min="2053" max="2053" width="21.28515625" style="73" customWidth="1"/>
    <col min="2054" max="2055" width="11.85546875" style="73" customWidth="1"/>
    <col min="2056" max="2069" width="12" style="73" customWidth="1"/>
    <col min="2070" max="2070" width="13.140625" style="73" customWidth="1"/>
    <col min="2071" max="2074" width="10.5703125" style="73" customWidth="1"/>
    <col min="2075" max="2075" width="9.140625" style="73" customWidth="1"/>
    <col min="2076" max="2077" width="10.5703125" style="73" customWidth="1"/>
    <col min="2078" max="2078" width="9.140625" style="73" customWidth="1"/>
    <col min="2079" max="2079" width="9.28515625" style="73" bestFit="1" customWidth="1"/>
    <col min="2080" max="2080" width="9.7109375" style="73" bestFit="1" customWidth="1"/>
    <col min="2081" max="2307" width="9.140625" style="73"/>
    <col min="2308" max="2308" width="12.5703125" style="73" customWidth="1"/>
    <col min="2309" max="2309" width="21.28515625" style="73" customWidth="1"/>
    <col min="2310" max="2311" width="11.85546875" style="73" customWidth="1"/>
    <col min="2312" max="2325" width="12" style="73" customWidth="1"/>
    <col min="2326" max="2326" width="13.140625" style="73" customWidth="1"/>
    <col min="2327" max="2330" width="10.5703125" style="73" customWidth="1"/>
    <col min="2331" max="2331" width="9.140625" style="73" customWidth="1"/>
    <col min="2332" max="2333" width="10.5703125" style="73" customWidth="1"/>
    <col min="2334" max="2334" width="9.140625" style="73" customWidth="1"/>
    <col min="2335" max="2335" width="9.28515625" style="73" bestFit="1" customWidth="1"/>
    <col min="2336" max="2336" width="9.7109375" style="73" bestFit="1" customWidth="1"/>
    <col min="2337" max="2563" width="9.140625" style="73"/>
    <col min="2564" max="2564" width="12.5703125" style="73" customWidth="1"/>
    <col min="2565" max="2565" width="21.28515625" style="73" customWidth="1"/>
    <col min="2566" max="2567" width="11.85546875" style="73" customWidth="1"/>
    <col min="2568" max="2581" width="12" style="73" customWidth="1"/>
    <col min="2582" max="2582" width="13.140625" style="73" customWidth="1"/>
    <col min="2583" max="2586" width="10.5703125" style="73" customWidth="1"/>
    <col min="2587" max="2587" width="9.140625" style="73" customWidth="1"/>
    <col min="2588" max="2589" width="10.5703125" style="73" customWidth="1"/>
    <col min="2590" max="2590" width="9.140625" style="73" customWidth="1"/>
    <col min="2591" max="2591" width="9.28515625" style="73" bestFit="1" customWidth="1"/>
    <col min="2592" max="2592" width="9.7109375" style="73" bestFit="1" customWidth="1"/>
    <col min="2593" max="2819" width="9.140625" style="73"/>
    <col min="2820" max="2820" width="12.5703125" style="73" customWidth="1"/>
    <col min="2821" max="2821" width="21.28515625" style="73" customWidth="1"/>
    <col min="2822" max="2823" width="11.85546875" style="73" customWidth="1"/>
    <col min="2824" max="2837" width="12" style="73" customWidth="1"/>
    <col min="2838" max="2838" width="13.140625" style="73" customWidth="1"/>
    <col min="2839" max="2842" width="10.5703125" style="73" customWidth="1"/>
    <col min="2843" max="2843" width="9.140625" style="73" customWidth="1"/>
    <col min="2844" max="2845" width="10.5703125" style="73" customWidth="1"/>
    <col min="2846" max="2846" width="9.140625" style="73" customWidth="1"/>
    <col min="2847" max="2847" width="9.28515625" style="73" bestFit="1" customWidth="1"/>
    <col min="2848" max="2848" width="9.7109375" style="73" bestFit="1" customWidth="1"/>
    <col min="2849" max="3075" width="9.140625" style="73"/>
    <col min="3076" max="3076" width="12.5703125" style="73" customWidth="1"/>
    <col min="3077" max="3077" width="21.28515625" style="73" customWidth="1"/>
    <col min="3078" max="3079" width="11.85546875" style="73" customWidth="1"/>
    <col min="3080" max="3093" width="12" style="73" customWidth="1"/>
    <col min="3094" max="3094" width="13.140625" style="73" customWidth="1"/>
    <col min="3095" max="3098" width="10.5703125" style="73" customWidth="1"/>
    <col min="3099" max="3099" width="9.140625" style="73" customWidth="1"/>
    <col min="3100" max="3101" width="10.5703125" style="73" customWidth="1"/>
    <col min="3102" max="3102" width="9.140625" style="73" customWidth="1"/>
    <col min="3103" max="3103" width="9.28515625" style="73" bestFit="1" customWidth="1"/>
    <col min="3104" max="3104" width="9.7109375" style="73" bestFit="1" customWidth="1"/>
    <col min="3105" max="3331" width="9.140625" style="73"/>
    <col min="3332" max="3332" width="12.5703125" style="73" customWidth="1"/>
    <col min="3333" max="3333" width="21.28515625" style="73" customWidth="1"/>
    <col min="3334" max="3335" width="11.85546875" style="73" customWidth="1"/>
    <col min="3336" max="3349" width="12" style="73" customWidth="1"/>
    <col min="3350" max="3350" width="13.140625" style="73" customWidth="1"/>
    <col min="3351" max="3354" width="10.5703125" style="73" customWidth="1"/>
    <col min="3355" max="3355" width="9.140625" style="73" customWidth="1"/>
    <col min="3356" max="3357" width="10.5703125" style="73" customWidth="1"/>
    <col min="3358" max="3358" width="9.140625" style="73" customWidth="1"/>
    <col min="3359" max="3359" width="9.28515625" style="73" bestFit="1" customWidth="1"/>
    <col min="3360" max="3360" width="9.7109375" style="73" bestFit="1" customWidth="1"/>
    <col min="3361" max="3587" width="9.140625" style="73"/>
    <col min="3588" max="3588" width="12.5703125" style="73" customWidth="1"/>
    <col min="3589" max="3589" width="21.28515625" style="73" customWidth="1"/>
    <col min="3590" max="3591" width="11.85546875" style="73" customWidth="1"/>
    <col min="3592" max="3605" width="12" style="73" customWidth="1"/>
    <col min="3606" max="3606" width="13.140625" style="73" customWidth="1"/>
    <col min="3607" max="3610" width="10.5703125" style="73" customWidth="1"/>
    <col min="3611" max="3611" width="9.140625" style="73" customWidth="1"/>
    <col min="3612" max="3613" width="10.5703125" style="73" customWidth="1"/>
    <col min="3614" max="3614" width="9.140625" style="73" customWidth="1"/>
    <col min="3615" max="3615" width="9.28515625" style="73" bestFit="1" customWidth="1"/>
    <col min="3616" max="3616" width="9.7109375" style="73" bestFit="1" customWidth="1"/>
    <col min="3617" max="3843" width="9.140625" style="73"/>
    <col min="3844" max="3844" width="12.5703125" style="73" customWidth="1"/>
    <col min="3845" max="3845" width="21.28515625" style="73" customWidth="1"/>
    <col min="3846" max="3847" width="11.85546875" style="73" customWidth="1"/>
    <col min="3848" max="3861" width="12" style="73" customWidth="1"/>
    <col min="3862" max="3862" width="13.140625" style="73" customWidth="1"/>
    <col min="3863" max="3866" width="10.5703125" style="73" customWidth="1"/>
    <col min="3867" max="3867" width="9.140625" style="73" customWidth="1"/>
    <col min="3868" max="3869" width="10.5703125" style="73" customWidth="1"/>
    <col min="3870" max="3870" width="9.140625" style="73" customWidth="1"/>
    <col min="3871" max="3871" width="9.28515625" style="73" bestFit="1" customWidth="1"/>
    <col min="3872" max="3872" width="9.7109375" style="73" bestFit="1" customWidth="1"/>
    <col min="3873" max="4099" width="9.140625" style="73"/>
    <col min="4100" max="4100" width="12.5703125" style="73" customWidth="1"/>
    <col min="4101" max="4101" width="21.28515625" style="73" customWidth="1"/>
    <col min="4102" max="4103" width="11.85546875" style="73" customWidth="1"/>
    <col min="4104" max="4117" width="12" style="73" customWidth="1"/>
    <col min="4118" max="4118" width="13.140625" style="73" customWidth="1"/>
    <col min="4119" max="4122" width="10.5703125" style="73" customWidth="1"/>
    <col min="4123" max="4123" width="9.140625" style="73" customWidth="1"/>
    <col min="4124" max="4125" width="10.5703125" style="73" customWidth="1"/>
    <col min="4126" max="4126" width="9.140625" style="73" customWidth="1"/>
    <col min="4127" max="4127" width="9.28515625" style="73" bestFit="1" customWidth="1"/>
    <col min="4128" max="4128" width="9.7109375" style="73" bestFit="1" customWidth="1"/>
    <col min="4129" max="4355" width="9.140625" style="73"/>
    <col min="4356" max="4356" width="12.5703125" style="73" customWidth="1"/>
    <col min="4357" max="4357" width="21.28515625" style="73" customWidth="1"/>
    <col min="4358" max="4359" width="11.85546875" style="73" customWidth="1"/>
    <col min="4360" max="4373" width="12" style="73" customWidth="1"/>
    <col min="4374" max="4374" width="13.140625" style="73" customWidth="1"/>
    <col min="4375" max="4378" width="10.5703125" style="73" customWidth="1"/>
    <col min="4379" max="4379" width="9.140625" style="73" customWidth="1"/>
    <col min="4380" max="4381" width="10.5703125" style="73" customWidth="1"/>
    <col min="4382" max="4382" width="9.140625" style="73" customWidth="1"/>
    <col min="4383" max="4383" width="9.28515625" style="73" bestFit="1" customWidth="1"/>
    <col min="4384" max="4384" width="9.7109375" style="73" bestFit="1" customWidth="1"/>
    <col min="4385" max="4611" width="9.140625" style="73"/>
    <col min="4612" max="4612" width="12.5703125" style="73" customWidth="1"/>
    <col min="4613" max="4613" width="21.28515625" style="73" customWidth="1"/>
    <col min="4614" max="4615" width="11.85546875" style="73" customWidth="1"/>
    <col min="4616" max="4629" width="12" style="73" customWidth="1"/>
    <col min="4630" max="4630" width="13.140625" style="73" customWidth="1"/>
    <col min="4631" max="4634" width="10.5703125" style="73" customWidth="1"/>
    <col min="4635" max="4635" width="9.140625" style="73" customWidth="1"/>
    <col min="4636" max="4637" width="10.5703125" style="73" customWidth="1"/>
    <col min="4638" max="4638" width="9.140625" style="73" customWidth="1"/>
    <col min="4639" max="4639" width="9.28515625" style="73" bestFit="1" customWidth="1"/>
    <col min="4640" max="4640" width="9.7109375" style="73" bestFit="1" customWidth="1"/>
    <col min="4641" max="4867" width="9.140625" style="73"/>
    <col min="4868" max="4868" width="12.5703125" style="73" customWidth="1"/>
    <col min="4869" max="4869" width="21.28515625" style="73" customWidth="1"/>
    <col min="4870" max="4871" width="11.85546875" style="73" customWidth="1"/>
    <col min="4872" max="4885" width="12" style="73" customWidth="1"/>
    <col min="4886" max="4886" width="13.140625" style="73" customWidth="1"/>
    <col min="4887" max="4890" width="10.5703125" style="73" customWidth="1"/>
    <col min="4891" max="4891" width="9.140625" style="73" customWidth="1"/>
    <col min="4892" max="4893" width="10.5703125" style="73" customWidth="1"/>
    <col min="4894" max="4894" width="9.140625" style="73" customWidth="1"/>
    <col min="4895" max="4895" width="9.28515625" style="73" bestFit="1" customWidth="1"/>
    <col min="4896" max="4896" width="9.7109375" style="73" bestFit="1" customWidth="1"/>
    <col min="4897" max="5123" width="9.140625" style="73"/>
    <col min="5124" max="5124" width="12.5703125" style="73" customWidth="1"/>
    <col min="5125" max="5125" width="21.28515625" style="73" customWidth="1"/>
    <col min="5126" max="5127" width="11.85546875" style="73" customWidth="1"/>
    <col min="5128" max="5141" width="12" style="73" customWidth="1"/>
    <col min="5142" max="5142" width="13.140625" style="73" customWidth="1"/>
    <col min="5143" max="5146" width="10.5703125" style="73" customWidth="1"/>
    <col min="5147" max="5147" width="9.140625" style="73" customWidth="1"/>
    <col min="5148" max="5149" width="10.5703125" style="73" customWidth="1"/>
    <col min="5150" max="5150" width="9.140625" style="73" customWidth="1"/>
    <col min="5151" max="5151" width="9.28515625" style="73" bestFit="1" customWidth="1"/>
    <col min="5152" max="5152" width="9.7109375" style="73" bestFit="1" customWidth="1"/>
    <col min="5153" max="5379" width="9.140625" style="73"/>
    <col min="5380" max="5380" width="12.5703125" style="73" customWidth="1"/>
    <col min="5381" max="5381" width="21.28515625" style="73" customWidth="1"/>
    <col min="5382" max="5383" width="11.85546875" style="73" customWidth="1"/>
    <col min="5384" max="5397" width="12" style="73" customWidth="1"/>
    <col min="5398" max="5398" width="13.140625" style="73" customWidth="1"/>
    <col min="5399" max="5402" width="10.5703125" style="73" customWidth="1"/>
    <col min="5403" max="5403" width="9.140625" style="73" customWidth="1"/>
    <col min="5404" max="5405" width="10.5703125" style="73" customWidth="1"/>
    <col min="5406" max="5406" width="9.140625" style="73" customWidth="1"/>
    <col min="5407" max="5407" width="9.28515625" style="73" bestFit="1" customWidth="1"/>
    <col min="5408" max="5408" width="9.7109375" style="73" bestFit="1" customWidth="1"/>
    <col min="5409" max="5635" width="9.140625" style="73"/>
    <col min="5636" max="5636" width="12.5703125" style="73" customWidth="1"/>
    <col min="5637" max="5637" width="21.28515625" style="73" customWidth="1"/>
    <col min="5638" max="5639" width="11.85546875" style="73" customWidth="1"/>
    <col min="5640" max="5653" width="12" style="73" customWidth="1"/>
    <col min="5654" max="5654" width="13.140625" style="73" customWidth="1"/>
    <col min="5655" max="5658" width="10.5703125" style="73" customWidth="1"/>
    <col min="5659" max="5659" width="9.140625" style="73" customWidth="1"/>
    <col min="5660" max="5661" width="10.5703125" style="73" customWidth="1"/>
    <col min="5662" max="5662" width="9.140625" style="73" customWidth="1"/>
    <col min="5663" max="5663" width="9.28515625" style="73" bestFit="1" customWidth="1"/>
    <col min="5664" max="5664" width="9.7109375" style="73" bestFit="1" customWidth="1"/>
    <col min="5665" max="5891" width="9.140625" style="73"/>
    <col min="5892" max="5892" width="12.5703125" style="73" customWidth="1"/>
    <col min="5893" max="5893" width="21.28515625" style="73" customWidth="1"/>
    <col min="5894" max="5895" width="11.85546875" style="73" customWidth="1"/>
    <col min="5896" max="5909" width="12" style="73" customWidth="1"/>
    <col min="5910" max="5910" width="13.140625" style="73" customWidth="1"/>
    <col min="5911" max="5914" width="10.5703125" style="73" customWidth="1"/>
    <col min="5915" max="5915" width="9.140625" style="73" customWidth="1"/>
    <col min="5916" max="5917" width="10.5703125" style="73" customWidth="1"/>
    <col min="5918" max="5918" width="9.140625" style="73" customWidth="1"/>
    <col min="5919" max="5919" width="9.28515625" style="73" bestFit="1" customWidth="1"/>
    <col min="5920" max="5920" width="9.7109375" style="73" bestFit="1" customWidth="1"/>
    <col min="5921" max="6147" width="9.140625" style="73"/>
    <col min="6148" max="6148" width="12.5703125" style="73" customWidth="1"/>
    <col min="6149" max="6149" width="21.28515625" style="73" customWidth="1"/>
    <col min="6150" max="6151" width="11.85546875" style="73" customWidth="1"/>
    <col min="6152" max="6165" width="12" style="73" customWidth="1"/>
    <col min="6166" max="6166" width="13.140625" style="73" customWidth="1"/>
    <col min="6167" max="6170" width="10.5703125" style="73" customWidth="1"/>
    <col min="6171" max="6171" width="9.140625" style="73" customWidth="1"/>
    <col min="6172" max="6173" width="10.5703125" style="73" customWidth="1"/>
    <col min="6174" max="6174" width="9.140625" style="73" customWidth="1"/>
    <col min="6175" max="6175" width="9.28515625" style="73" bestFit="1" customWidth="1"/>
    <col min="6176" max="6176" width="9.7109375" style="73" bestFit="1" customWidth="1"/>
    <col min="6177" max="6403" width="9.140625" style="73"/>
    <col min="6404" max="6404" width="12.5703125" style="73" customWidth="1"/>
    <col min="6405" max="6405" width="21.28515625" style="73" customWidth="1"/>
    <col min="6406" max="6407" width="11.85546875" style="73" customWidth="1"/>
    <col min="6408" max="6421" width="12" style="73" customWidth="1"/>
    <col min="6422" max="6422" width="13.140625" style="73" customWidth="1"/>
    <col min="6423" max="6426" width="10.5703125" style="73" customWidth="1"/>
    <col min="6427" max="6427" width="9.140625" style="73" customWidth="1"/>
    <col min="6428" max="6429" width="10.5703125" style="73" customWidth="1"/>
    <col min="6430" max="6430" width="9.140625" style="73" customWidth="1"/>
    <col min="6431" max="6431" width="9.28515625" style="73" bestFit="1" customWidth="1"/>
    <col min="6432" max="6432" width="9.7109375" style="73" bestFit="1" customWidth="1"/>
    <col min="6433" max="6659" width="9.140625" style="73"/>
    <col min="6660" max="6660" width="12.5703125" style="73" customWidth="1"/>
    <col min="6661" max="6661" width="21.28515625" style="73" customWidth="1"/>
    <col min="6662" max="6663" width="11.85546875" style="73" customWidth="1"/>
    <col min="6664" max="6677" width="12" style="73" customWidth="1"/>
    <col min="6678" max="6678" width="13.140625" style="73" customWidth="1"/>
    <col min="6679" max="6682" width="10.5703125" style="73" customWidth="1"/>
    <col min="6683" max="6683" width="9.140625" style="73" customWidth="1"/>
    <col min="6684" max="6685" width="10.5703125" style="73" customWidth="1"/>
    <col min="6686" max="6686" width="9.140625" style="73" customWidth="1"/>
    <col min="6687" max="6687" width="9.28515625" style="73" bestFit="1" customWidth="1"/>
    <col min="6688" max="6688" width="9.7109375" style="73" bestFit="1" customWidth="1"/>
    <col min="6689" max="6915" width="9.140625" style="73"/>
    <col min="6916" max="6916" width="12.5703125" style="73" customWidth="1"/>
    <col min="6917" max="6917" width="21.28515625" style="73" customWidth="1"/>
    <col min="6918" max="6919" width="11.85546875" style="73" customWidth="1"/>
    <col min="6920" max="6933" width="12" style="73" customWidth="1"/>
    <col min="6934" max="6934" width="13.140625" style="73" customWidth="1"/>
    <col min="6935" max="6938" width="10.5703125" style="73" customWidth="1"/>
    <col min="6939" max="6939" width="9.140625" style="73" customWidth="1"/>
    <col min="6940" max="6941" width="10.5703125" style="73" customWidth="1"/>
    <col min="6942" max="6942" width="9.140625" style="73" customWidth="1"/>
    <col min="6943" max="6943" width="9.28515625" style="73" bestFit="1" customWidth="1"/>
    <col min="6944" max="6944" width="9.7109375" style="73" bestFit="1" customWidth="1"/>
    <col min="6945" max="7171" width="9.140625" style="73"/>
    <col min="7172" max="7172" width="12.5703125" style="73" customWidth="1"/>
    <col min="7173" max="7173" width="21.28515625" style="73" customWidth="1"/>
    <col min="7174" max="7175" width="11.85546875" style="73" customWidth="1"/>
    <col min="7176" max="7189" width="12" style="73" customWidth="1"/>
    <col min="7190" max="7190" width="13.140625" style="73" customWidth="1"/>
    <col min="7191" max="7194" width="10.5703125" style="73" customWidth="1"/>
    <col min="7195" max="7195" width="9.140625" style="73" customWidth="1"/>
    <col min="7196" max="7197" width="10.5703125" style="73" customWidth="1"/>
    <col min="7198" max="7198" width="9.140625" style="73" customWidth="1"/>
    <col min="7199" max="7199" width="9.28515625" style="73" bestFit="1" customWidth="1"/>
    <col min="7200" max="7200" width="9.7109375" style="73" bestFit="1" customWidth="1"/>
    <col min="7201" max="7427" width="9.140625" style="73"/>
    <col min="7428" max="7428" width="12.5703125" style="73" customWidth="1"/>
    <col min="7429" max="7429" width="21.28515625" style="73" customWidth="1"/>
    <col min="7430" max="7431" width="11.85546875" style="73" customWidth="1"/>
    <col min="7432" max="7445" width="12" style="73" customWidth="1"/>
    <col min="7446" max="7446" width="13.140625" style="73" customWidth="1"/>
    <col min="7447" max="7450" width="10.5703125" style="73" customWidth="1"/>
    <col min="7451" max="7451" width="9.140625" style="73" customWidth="1"/>
    <col min="7452" max="7453" width="10.5703125" style="73" customWidth="1"/>
    <col min="7454" max="7454" width="9.140625" style="73" customWidth="1"/>
    <col min="7455" max="7455" width="9.28515625" style="73" bestFit="1" customWidth="1"/>
    <col min="7456" max="7456" width="9.7109375" style="73" bestFit="1" customWidth="1"/>
    <col min="7457" max="7683" width="9.140625" style="73"/>
    <col min="7684" max="7684" width="12.5703125" style="73" customWidth="1"/>
    <col min="7685" max="7685" width="21.28515625" style="73" customWidth="1"/>
    <col min="7686" max="7687" width="11.85546875" style="73" customWidth="1"/>
    <col min="7688" max="7701" width="12" style="73" customWidth="1"/>
    <col min="7702" max="7702" width="13.140625" style="73" customWidth="1"/>
    <col min="7703" max="7706" width="10.5703125" style="73" customWidth="1"/>
    <col min="7707" max="7707" width="9.140625" style="73" customWidth="1"/>
    <col min="7708" max="7709" width="10.5703125" style="73" customWidth="1"/>
    <col min="7710" max="7710" width="9.140625" style="73" customWidth="1"/>
    <col min="7711" max="7711" width="9.28515625" style="73" bestFit="1" customWidth="1"/>
    <col min="7712" max="7712" width="9.7109375" style="73" bestFit="1" customWidth="1"/>
    <col min="7713" max="7939" width="9.140625" style="73"/>
    <col min="7940" max="7940" width="12.5703125" style="73" customWidth="1"/>
    <col min="7941" max="7941" width="21.28515625" style="73" customWidth="1"/>
    <col min="7942" max="7943" width="11.85546875" style="73" customWidth="1"/>
    <col min="7944" max="7957" width="12" style="73" customWidth="1"/>
    <col min="7958" max="7958" width="13.140625" style="73" customWidth="1"/>
    <col min="7959" max="7962" width="10.5703125" style="73" customWidth="1"/>
    <col min="7963" max="7963" width="9.140625" style="73" customWidth="1"/>
    <col min="7964" max="7965" width="10.5703125" style="73" customWidth="1"/>
    <col min="7966" max="7966" width="9.140625" style="73" customWidth="1"/>
    <col min="7967" max="7967" width="9.28515625" style="73" bestFit="1" customWidth="1"/>
    <col min="7968" max="7968" width="9.7109375" style="73" bestFit="1" customWidth="1"/>
    <col min="7969" max="8195" width="9.140625" style="73"/>
    <col min="8196" max="8196" width="12.5703125" style="73" customWidth="1"/>
    <col min="8197" max="8197" width="21.28515625" style="73" customWidth="1"/>
    <col min="8198" max="8199" width="11.85546875" style="73" customWidth="1"/>
    <col min="8200" max="8213" width="12" style="73" customWidth="1"/>
    <col min="8214" max="8214" width="13.140625" style="73" customWidth="1"/>
    <col min="8215" max="8218" width="10.5703125" style="73" customWidth="1"/>
    <col min="8219" max="8219" width="9.140625" style="73" customWidth="1"/>
    <col min="8220" max="8221" width="10.5703125" style="73" customWidth="1"/>
    <col min="8222" max="8222" width="9.140625" style="73" customWidth="1"/>
    <col min="8223" max="8223" width="9.28515625" style="73" bestFit="1" customWidth="1"/>
    <col min="8224" max="8224" width="9.7109375" style="73" bestFit="1" customWidth="1"/>
    <col min="8225" max="8451" width="9.140625" style="73"/>
    <col min="8452" max="8452" width="12.5703125" style="73" customWidth="1"/>
    <col min="8453" max="8453" width="21.28515625" style="73" customWidth="1"/>
    <col min="8454" max="8455" width="11.85546875" style="73" customWidth="1"/>
    <col min="8456" max="8469" width="12" style="73" customWidth="1"/>
    <col min="8470" max="8470" width="13.140625" style="73" customWidth="1"/>
    <col min="8471" max="8474" width="10.5703125" style="73" customWidth="1"/>
    <col min="8475" max="8475" width="9.140625" style="73" customWidth="1"/>
    <col min="8476" max="8477" width="10.5703125" style="73" customWidth="1"/>
    <col min="8478" max="8478" width="9.140625" style="73" customWidth="1"/>
    <col min="8479" max="8479" width="9.28515625" style="73" bestFit="1" customWidth="1"/>
    <col min="8480" max="8480" width="9.7109375" style="73" bestFit="1" customWidth="1"/>
    <col min="8481" max="8707" width="9.140625" style="73"/>
    <col min="8708" max="8708" width="12.5703125" style="73" customWidth="1"/>
    <col min="8709" max="8709" width="21.28515625" style="73" customWidth="1"/>
    <col min="8710" max="8711" width="11.85546875" style="73" customWidth="1"/>
    <col min="8712" max="8725" width="12" style="73" customWidth="1"/>
    <col min="8726" max="8726" width="13.140625" style="73" customWidth="1"/>
    <col min="8727" max="8730" width="10.5703125" style="73" customWidth="1"/>
    <col min="8731" max="8731" width="9.140625" style="73" customWidth="1"/>
    <col min="8732" max="8733" width="10.5703125" style="73" customWidth="1"/>
    <col min="8734" max="8734" width="9.140625" style="73" customWidth="1"/>
    <col min="8735" max="8735" width="9.28515625" style="73" bestFit="1" customWidth="1"/>
    <col min="8736" max="8736" width="9.7109375" style="73" bestFit="1" customWidth="1"/>
    <col min="8737" max="8963" width="9.140625" style="73"/>
    <col min="8964" max="8964" width="12.5703125" style="73" customWidth="1"/>
    <col min="8965" max="8965" width="21.28515625" style="73" customWidth="1"/>
    <col min="8966" max="8967" width="11.85546875" style="73" customWidth="1"/>
    <col min="8968" max="8981" width="12" style="73" customWidth="1"/>
    <col min="8982" max="8982" width="13.140625" style="73" customWidth="1"/>
    <col min="8983" max="8986" width="10.5703125" style="73" customWidth="1"/>
    <col min="8987" max="8987" width="9.140625" style="73" customWidth="1"/>
    <col min="8988" max="8989" width="10.5703125" style="73" customWidth="1"/>
    <col min="8990" max="8990" width="9.140625" style="73" customWidth="1"/>
    <col min="8991" max="8991" width="9.28515625" style="73" bestFit="1" customWidth="1"/>
    <col min="8992" max="8992" width="9.7109375" style="73" bestFit="1" customWidth="1"/>
    <col min="8993" max="9219" width="9.140625" style="73"/>
    <col min="9220" max="9220" width="12.5703125" style="73" customWidth="1"/>
    <col min="9221" max="9221" width="21.28515625" style="73" customWidth="1"/>
    <col min="9222" max="9223" width="11.85546875" style="73" customWidth="1"/>
    <col min="9224" max="9237" width="12" style="73" customWidth="1"/>
    <col min="9238" max="9238" width="13.140625" style="73" customWidth="1"/>
    <col min="9239" max="9242" width="10.5703125" style="73" customWidth="1"/>
    <col min="9243" max="9243" width="9.140625" style="73" customWidth="1"/>
    <col min="9244" max="9245" width="10.5703125" style="73" customWidth="1"/>
    <col min="9246" max="9246" width="9.140625" style="73" customWidth="1"/>
    <col min="9247" max="9247" width="9.28515625" style="73" bestFit="1" customWidth="1"/>
    <col min="9248" max="9248" width="9.7109375" style="73" bestFit="1" customWidth="1"/>
    <col min="9249" max="9475" width="9.140625" style="73"/>
    <col min="9476" max="9476" width="12.5703125" style="73" customWidth="1"/>
    <col min="9477" max="9477" width="21.28515625" style="73" customWidth="1"/>
    <col min="9478" max="9479" width="11.85546875" style="73" customWidth="1"/>
    <col min="9480" max="9493" width="12" style="73" customWidth="1"/>
    <col min="9494" max="9494" width="13.140625" style="73" customWidth="1"/>
    <col min="9495" max="9498" width="10.5703125" style="73" customWidth="1"/>
    <col min="9499" max="9499" width="9.140625" style="73" customWidth="1"/>
    <col min="9500" max="9501" width="10.5703125" style="73" customWidth="1"/>
    <col min="9502" max="9502" width="9.140625" style="73" customWidth="1"/>
    <col min="9503" max="9503" width="9.28515625" style="73" bestFit="1" customWidth="1"/>
    <col min="9504" max="9504" width="9.7109375" style="73" bestFit="1" customWidth="1"/>
    <col min="9505" max="9731" width="9.140625" style="73"/>
    <col min="9732" max="9732" width="12.5703125" style="73" customWidth="1"/>
    <col min="9733" max="9733" width="21.28515625" style="73" customWidth="1"/>
    <col min="9734" max="9735" width="11.85546875" style="73" customWidth="1"/>
    <col min="9736" max="9749" width="12" style="73" customWidth="1"/>
    <col min="9750" max="9750" width="13.140625" style="73" customWidth="1"/>
    <col min="9751" max="9754" width="10.5703125" style="73" customWidth="1"/>
    <col min="9755" max="9755" width="9.140625" style="73" customWidth="1"/>
    <col min="9756" max="9757" width="10.5703125" style="73" customWidth="1"/>
    <col min="9758" max="9758" width="9.140625" style="73" customWidth="1"/>
    <col min="9759" max="9759" width="9.28515625" style="73" bestFit="1" customWidth="1"/>
    <col min="9760" max="9760" width="9.7109375" style="73" bestFit="1" customWidth="1"/>
    <col min="9761" max="9987" width="9.140625" style="73"/>
    <col min="9988" max="9988" width="12.5703125" style="73" customWidth="1"/>
    <col min="9989" max="9989" width="21.28515625" style="73" customWidth="1"/>
    <col min="9990" max="9991" width="11.85546875" style="73" customWidth="1"/>
    <col min="9992" max="10005" width="12" style="73" customWidth="1"/>
    <col min="10006" max="10006" width="13.140625" style="73" customWidth="1"/>
    <col min="10007" max="10010" width="10.5703125" style="73" customWidth="1"/>
    <col min="10011" max="10011" width="9.140625" style="73" customWidth="1"/>
    <col min="10012" max="10013" width="10.5703125" style="73" customWidth="1"/>
    <col min="10014" max="10014" width="9.140625" style="73" customWidth="1"/>
    <col min="10015" max="10015" width="9.28515625" style="73" bestFit="1" customWidth="1"/>
    <col min="10016" max="10016" width="9.7109375" style="73" bestFit="1" customWidth="1"/>
    <col min="10017" max="10243" width="9.140625" style="73"/>
    <col min="10244" max="10244" width="12.5703125" style="73" customWidth="1"/>
    <col min="10245" max="10245" width="21.28515625" style="73" customWidth="1"/>
    <col min="10246" max="10247" width="11.85546875" style="73" customWidth="1"/>
    <col min="10248" max="10261" width="12" style="73" customWidth="1"/>
    <col min="10262" max="10262" width="13.140625" style="73" customWidth="1"/>
    <col min="10263" max="10266" width="10.5703125" style="73" customWidth="1"/>
    <col min="10267" max="10267" width="9.140625" style="73" customWidth="1"/>
    <col min="10268" max="10269" width="10.5703125" style="73" customWidth="1"/>
    <col min="10270" max="10270" width="9.140625" style="73" customWidth="1"/>
    <col min="10271" max="10271" width="9.28515625" style="73" bestFit="1" customWidth="1"/>
    <col min="10272" max="10272" width="9.7109375" style="73" bestFit="1" customWidth="1"/>
    <col min="10273" max="10499" width="9.140625" style="73"/>
    <col min="10500" max="10500" width="12.5703125" style="73" customWidth="1"/>
    <col min="10501" max="10501" width="21.28515625" style="73" customWidth="1"/>
    <col min="10502" max="10503" width="11.85546875" style="73" customWidth="1"/>
    <col min="10504" max="10517" width="12" style="73" customWidth="1"/>
    <col min="10518" max="10518" width="13.140625" style="73" customWidth="1"/>
    <col min="10519" max="10522" width="10.5703125" style="73" customWidth="1"/>
    <col min="10523" max="10523" width="9.140625" style="73" customWidth="1"/>
    <col min="10524" max="10525" width="10.5703125" style="73" customWidth="1"/>
    <col min="10526" max="10526" width="9.140625" style="73" customWidth="1"/>
    <col min="10527" max="10527" width="9.28515625" style="73" bestFit="1" customWidth="1"/>
    <col min="10528" max="10528" width="9.7109375" style="73" bestFit="1" customWidth="1"/>
    <col min="10529" max="10755" width="9.140625" style="73"/>
    <col min="10756" max="10756" width="12.5703125" style="73" customWidth="1"/>
    <col min="10757" max="10757" width="21.28515625" style="73" customWidth="1"/>
    <col min="10758" max="10759" width="11.85546875" style="73" customWidth="1"/>
    <col min="10760" max="10773" width="12" style="73" customWidth="1"/>
    <col min="10774" max="10774" width="13.140625" style="73" customWidth="1"/>
    <col min="10775" max="10778" width="10.5703125" style="73" customWidth="1"/>
    <col min="10779" max="10779" width="9.140625" style="73" customWidth="1"/>
    <col min="10780" max="10781" width="10.5703125" style="73" customWidth="1"/>
    <col min="10782" max="10782" width="9.140625" style="73" customWidth="1"/>
    <col min="10783" max="10783" width="9.28515625" style="73" bestFit="1" customWidth="1"/>
    <col min="10784" max="10784" width="9.7109375" style="73" bestFit="1" customWidth="1"/>
    <col min="10785" max="11011" width="9.140625" style="73"/>
    <col min="11012" max="11012" width="12.5703125" style="73" customWidth="1"/>
    <col min="11013" max="11013" width="21.28515625" style="73" customWidth="1"/>
    <col min="11014" max="11015" width="11.85546875" style="73" customWidth="1"/>
    <col min="11016" max="11029" width="12" style="73" customWidth="1"/>
    <col min="11030" max="11030" width="13.140625" style="73" customWidth="1"/>
    <col min="11031" max="11034" width="10.5703125" style="73" customWidth="1"/>
    <col min="11035" max="11035" width="9.140625" style="73" customWidth="1"/>
    <col min="11036" max="11037" width="10.5703125" style="73" customWidth="1"/>
    <col min="11038" max="11038" width="9.140625" style="73" customWidth="1"/>
    <col min="11039" max="11039" width="9.28515625" style="73" bestFit="1" customWidth="1"/>
    <col min="11040" max="11040" width="9.7109375" style="73" bestFit="1" customWidth="1"/>
    <col min="11041" max="11267" width="9.140625" style="73"/>
    <col min="11268" max="11268" width="12.5703125" style="73" customWidth="1"/>
    <col min="11269" max="11269" width="21.28515625" style="73" customWidth="1"/>
    <col min="11270" max="11271" width="11.85546875" style="73" customWidth="1"/>
    <col min="11272" max="11285" width="12" style="73" customWidth="1"/>
    <col min="11286" max="11286" width="13.140625" style="73" customWidth="1"/>
    <col min="11287" max="11290" width="10.5703125" style="73" customWidth="1"/>
    <col min="11291" max="11291" width="9.140625" style="73" customWidth="1"/>
    <col min="11292" max="11293" width="10.5703125" style="73" customWidth="1"/>
    <col min="11294" max="11294" width="9.140625" style="73" customWidth="1"/>
    <col min="11295" max="11295" width="9.28515625" style="73" bestFit="1" customWidth="1"/>
    <col min="11296" max="11296" width="9.7109375" style="73" bestFit="1" customWidth="1"/>
    <col min="11297" max="11523" width="9.140625" style="73"/>
    <col min="11524" max="11524" width="12.5703125" style="73" customWidth="1"/>
    <col min="11525" max="11525" width="21.28515625" style="73" customWidth="1"/>
    <col min="11526" max="11527" width="11.85546875" style="73" customWidth="1"/>
    <col min="11528" max="11541" width="12" style="73" customWidth="1"/>
    <col min="11542" max="11542" width="13.140625" style="73" customWidth="1"/>
    <col min="11543" max="11546" width="10.5703125" style="73" customWidth="1"/>
    <col min="11547" max="11547" width="9.140625" style="73" customWidth="1"/>
    <col min="11548" max="11549" width="10.5703125" style="73" customWidth="1"/>
    <col min="11550" max="11550" width="9.140625" style="73" customWidth="1"/>
    <col min="11551" max="11551" width="9.28515625" style="73" bestFit="1" customWidth="1"/>
    <col min="11552" max="11552" width="9.7109375" style="73" bestFit="1" customWidth="1"/>
    <col min="11553" max="11779" width="9.140625" style="73"/>
    <col min="11780" max="11780" width="12.5703125" style="73" customWidth="1"/>
    <col min="11781" max="11781" width="21.28515625" style="73" customWidth="1"/>
    <col min="11782" max="11783" width="11.85546875" style="73" customWidth="1"/>
    <col min="11784" max="11797" width="12" style="73" customWidth="1"/>
    <col min="11798" max="11798" width="13.140625" style="73" customWidth="1"/>
    <col min="11799" max="11802" width="10.5703125" style="73" customWidth="1"/>
    <col min="11803" max="11803" width="9.140625" style="73" customWidth="1"/>
    <col min="11804" max="11805" width="10.5703125" style="73" customWidth="1"/>
    <col min="11806" max="11806" width="9.140625" style="73" customWidth="1"/>
    <col min="11807" max="11807" width="9.28515625" style="73" bestFit="1" customWidth="1"/>
    <col min="11808" max="11808" width="9.7109375" style="73" bestFit="1" customWidth="1"/>
    <col min="11809" max="12035" width="9.140625" style="73"/>
    <col min="12036" max="12036" width="12.5703125" style="73" customWidth="1"/>
    <col min="12037" max="12037" width="21.28515625" style="73" customWidth="1"/>
    <col min="12038" max="12039" width="11.85546875" style="73" customWidth="1"/>
    <col min="12040" max="12053" width="12" style="73" customWidth="1"/>
    <col min="12054" max="12054" width="13.140625" style="73" customWidth="1"/>
    <col min="12055" max="12058" width="10.5703125" style="73" customWidth="1"/>
    <col min="12059" max="12059" width="9.140625" style="73" customWidth="1"/>
    <col min="12060" max="12061" width="10.5703125" style="73" customWidth="1"/>
    <col min="12062" max="12062" width="9.140625" style="73" customWidth="1"/>
    <col min="12063" max="12063" width="9.28515625" style="73" bestFit="1" customWidth="1"/>
    <col min="12064" max="12064" width="9.7109375" style="73" bestFit="1" customWidth="1"/>
    <col min="12065" max="12291" width="9.140625" style="73"/>
    <col min="12292" max="12292" width="12.5703125" style="73" customWidth="1"/>
    <col min="12293" max="12293" width="21.28515625" style="73" customWidth="1"/>
    <col min="12294" max="12295" width="11.85546875" style="73" customWidth="1"/>
    <col min="12296" max="12309" width="12" style="73" customWidth="1"/>
    <col min="12310" max="12310" width="13.140625" style="73" customWidth="1"/>
    <col min="12311" max="12314" width="10.5703125" style="73" customWidth="1"/>
    <col min="12315" max="12315" width="9.140625" style="73" customWidth="1"/>
    <col min="12316" max="12317" width="10.5703125" style="73" customWidth="1"/>
    <col min="12318" max="12318" width="9.140625" style="73" customWidth="1"/>
    <col min="12319" max="12319" width="9.28515625" style="73" bestFit="1" customWidth="1"/>
    <col min="12320" max="12320" width="9.7109375" style="73" bestFit="1" customWidth="1"/>
    <col min="12321" max="12547" width="9.140625" style="73"/>
    <col min="12548" max="12548" width="12.5703125" style="73" customWidth="1"/>
    <col min="12549" max="12549" width="21.28515625" style="73" customWidth="1"/>
    <col min="12550" max="12551" width="11.85546875" style="73" customWidth="1"/>
    <col min="12552" max="12565" width="12" style="73" customWidth="1"/>
    <col min="12566" max="12566" width="13.140625" style="73" customWidth="1"/>
    <col min="12567" max="12570" width="10.5703125" style="73" customWidth="1"/>
    <col min="12571" max="12571" width="9.140625" style="73" customWidth="1"/>
    <col min="12572" max="12573" width="10.5703125" style="73" customWidth="1"/>
    <col min="12574" max="12574" width="9.140625" style="73" customWidth="1"/>
    <col min="12575" max="12575" width="9.28515625" style="73" bestFit="1" customWidth="1"/>
    <col min="12576" max="12576" width="9.7109375" style="73" bestFit="1" customWidth="1"/>
    <col min="12577" max="12803" width="9.140625" style="73"/>
    <col min="12804" max="12804" width="12.5703125" style="73" customWidth="1"/>
    <col min="12805" max="12805" width="21.28515625" style="73" customWidth="1"/>
    <col min="12806" max="12807" width="11.85546875" style="73" customWidth="1"/>
    <col min="12808" max="12821" width="12" style="73" customWidth="1"/>
    <col min="12822" max="12822" width="13.140625" style="73" customWidth="1"/>
    <col min="12823" max="12826" width="10.5703125" style="73" customWidth="1"/>
    <col min="12827" max="12827" width="9.140625" style="73" customWidth="1"/>
    <col min="12828" max="12829" width="10.5703125" style="73" customWidth="1"/>
    <col min="12830" max="12830" width="9.140625" style="73" customWidth="1"/>
    <col min="12831" max="12831" width="9.28515625" style="73" bestFit="1" customWidth="1"/>
    <col min="12832" max="12832" width="9.7109375" style="73" bestFit="1" customWidth="1"/>
    <col min="12833" max="13059" width="9.140625" style="73"/>
    <col min="13060" max="13060" width="12.5703125" style="73" customWidth="1"/>
    <col min="13061" max="13061" width="21.28515625" style="73" customWidth="1"/>
    <col min="13062" max="13063" width="11.85546875" style="73" customWidth="1"/>
    <col min="13064" max="13077" width="12" style="73" customWidth="1"/>
    <col min="13078" max="13078" width="13.140625" style="73" customWidth="1"/>
    <col min="13079" max="13082" width="10.5703125" style="73" customWidth="1"/>
    <col min="13083" max="13083" width="9.140625" style="73" customWidth="1"/>
    <col min="13084" max="13085" width="10.5703125" style="73" customWidth="1"/>
    <col min="13086" max="13086" width="9.140625" style="73" customWidth="1"/>
    <col min="13087" max="13087" width="9.28515625" style="73" bestFit="1" customWidth="1"/>
    <col min="13088" max="13088" width="9.7109375" style="73" bestFit="1" customWidth="1"/>
    <col min="13089" max="13315" width="9.140625" style="73"/>
    <col min="13316" max="13316" width="12.5703125" style="73" customWidth="1"/>
    <col min="13317" max="13317" width="21.28515625" style="73" customWidth="1"/>
    <col min="13318" max="13319" width="11.85546875" style="73" customWidth="1"/>
    <col min="13320" max="13333" width="12" style="73" customWidth="1"/>
    <col min="13334" max="13334" width="13.140625" style="73" customWidth="1"/>
    <col min="13335" max="13338" width="10.5703125" style="73" customWidth="1"/>
    <col min="13339" max="13339" width="9.140625" style="73" customWidth="1"/>
    <col min="13340" max="13341" width="10.5703125" style="73" customWidth="1"/>
    <col min="13342" max="13342" width="9.140625" style="73" customWidth="1"/>
    <col min="13343" max="13343" width="9.28515625" style="73" bestFit="1" customWidth="1"/>
    <col min="13344" max="13344" width="9.7109375" style="73" bestFit="1" customWidth="1"/>
    <col min="13345" max="13571" width="9.140625" style="73"/>
    <col min="13572" max="13572" width="12.5703125" style="73" customWidth="1"/>
    <col min="13573" max="13573" width="21.28515625" style="73" customWidth="1"/>
    <col min="13574" max="13575" width="11.85546875" style="73" customWidth="1"/>
    <col min="13576" max="13589" width="12" style="73" customWidth="1"/>
    <col min="13590" max="13590" width="13.140625" style="73" customWidth="1"/>
    <col min="13591" max="13594" width="10.5703125" style="73" customWidth="1"/>
    <col min="13595" max="13595" width="9.140625" style="73" customWidth="1"/>
    <col min="13596" max="13597" width="10.5703125" style="73" customWidth="1"/>
    <col min="13598" max="13598" width="9.140625" style="73" customWidth="1"/>
    <col min="13599" max="13599" width="9.28515625" style="73" bestFit="1" customWidth="1"/>
    <col min="13600" max="13600" width="9.7109375" style="73" bestFit="1" customWidth="1"/>
    <col min="13601" max="13827" width="9.140625" style="73"/>
    <col min="13828" max="13828" width="12.5703125" style="73" customWidth="1"/>
    <col min="13829" max="13829" width="21.28515625" style="73" customWidth="1"/>
    <col min="13830" max="13831" width="11.85546875" style="73" customWidth="1"/>
    <col min="13832" max="13845" width="12" style="73" customWidth="1"/>
    <col min="13846" max="13846" width="13.140625" style="73" customWidth="1"/>
    <col min="13847" max="13850" width="10.5703125" style="73" customWidth="1"/>
    <col min="13851" max="13851" width="9.140625" style="73" customWidth="1"/>
    <col min="13852" max="13853" width="10.5703125" style="73" customWidth="1"/>
    <col min="13854" max="13854" width="9.140625" style="73" customWidth="1"/>
    <col min="13855" max="13855" width="9.28515625" style="73" bestFit="1" customWidth="1"/>
    <col min="13856" max="13856" width="9.7109375" style="73" bestFit="1" customWidth="1"/>
    <col min="13857" max="14083" width="9.140625" style="73"/>
    <col min="14084" max="14084" width="12.5703125" style="73" customWidth="1"/>
    <col min="14085" max="14085" width="21.28515625" style="73" customWidth="1"/>
    <col min="14086" max="14087" width="11.85546875" style="73" customWidth="1"/>
    <col min="14088" max="14101" width="12" style="73" customWidth="1"/>
    <col min="14102" max="14102" width="13.140625" style="73" customWidth="1"/>
    <col min="14103" max="14106" width="10.5703125" style="73" customWidth="1"/>
    <col min="14107" max="14107" width="9.140625" style="73" customWidth="1"/>
    <col min="14108" max="14109" width="10.5703125" style="73" customWidth="1"/>
    <col min="14110" max="14110" width="9.140625" style="73" customWidth="1"/>
    <col min="14111" max="14111" width="9.28515625" style="73" bestFit="1" customWidth="1"/>
    <col min="14112" max="14112" width="9.7109375" style="73" bestFit="1" customWidth="1"/>
    <col min="14113" max="14339" width="9.140625" style="73"/>
    <col min="14340" max="14340" width="12.5703125" style="73" customWidth="1"/>
    <col min="14341" max="14341" width="21.28515625" style="73" customWidth="1"/>
    <col min="14342" max="14343" width="11.85546875" style="73" customWidth="1"/>
    <col min="14344" max="14357" width="12" style="73" customWidth="1"/>
    <col min="14358" max="14358" width="13.140625" style="73" customWidth="1"/>
    <col min="14359" max="14362" width="10.5703125" style="73" customWidth="1"/>
    <col min="14363" max="14363" width="9.140625" style="73" customWidth="1"/>
    <col min="14364" max="14365" width="10.5703125" style="73" customWidth="1"/>
    <col min="14366" max="14366" width="9.140625" style="73" customWidth="1"/>
    <col min="14367" max="14367" width="9.28515625" style="73" bestFit="1" customWidth="1"/>
    <col min="14368" max="14368" width="9.7109375" style="73" bestFit="1" customWidth="1"/>
    <col min="14369" max="14595" width="9.140625" style="73"/>
    <col min="14596" max="14596" width="12.5703125" style="73" customWidth="1"/>
    <col min="14597" max="14597" width="21.28515625" style="73" customWidth="1"/>
    <col min="14598" max="14599" width="11.85546875" style="73" customWidth="1"/>
    <col min="14600" max="14613" width="12" style="73" customWidth="1"/>
    <col min="14614" max="14614" width="13.140625" style="73" customWidth="1"/>
    <col min="14615" max="14618" width="10.5703125" style="73" customWidth="1"/>
    <col min="14619" max="14619" width="9.140625" style="73" customWidth="1"/>
    <col min="14620" max="14621" width="10.5703125" style="73" customWidth="1"/>
    <col min="14622" max="14622" width="9.140625" style="73" customWidth="1"/>
    <col min="14623" max="14623" width="9.28515625" style="73" bestFit="1" customWidth="1"/>
    <col min="14624" max="14624" width="9.7109375" style="73" bestFit="1" customWidth="1"/>
    <col min="14625" max="14851" width="9.140625" style="73"/>
    <col min="14852" max="14852" width="12.5703125" style="73" customWidth="1"/>
    <col min="14853" max="14853" width="21.28515625" style="73" customWidth="1"/>
    <col min="14854" max="14855" width="11.85546875" style="73" customWidth="1"/>
    <col min="14856" max="14869" width="12" style="73" customWidth="1"/>
    <col min="14870" max="14870" width="13.140625" style="73" customWidth="1"/>
    <col min="14871" max="14874" width="10.5703125" style="73" customWidth="1"/>
    <col min="14875" max="14875" width="9.140625" style="73" customWidth="1"/>
    <col min="14876" max="14877" width="10.5703125" style="73" customWidth="1"/>
    <col min="14878" max="14878" width="9.140625" style="73" customWidth="1"/>
    <col min="14879" max="14879" width="9.28515625" style="73" bestFit="1" customWidth="1"/>
    <col min="14880" max="14880" width="9.7109375" style="73" bestFit="1" customWidth="1"/>
    <col min="14881" max="15107" width="9.140625" style="73"/>
    <col min="15108" max="15108" width="12.5703125" style="73" customWidth="1"/>
    <col min="15109" max="15109" width="21.28515625" style="73" customWidth="1"/>
    <col min="15110" max="15111" width="11.85546875" style="73" customWidth="1"/>
    <col min="15112" max="15125" width="12" style="73" customWidth="1"/>
    <col min="15126" max="15126" width="13.140625" style="73" customWidth="1"/>
    <col min="15127" max="15130" width="10.5703125" style="73" customWidth="1"/>
    <col min="15131" max="15131" width="9.140625" style="73" customWidth="1"/>
    <col min="15132" max="15133" width="10.5703125" style="73" customWidth="1"/>
    <col min="15134" max="15134" width="9.140625" style="73" customWidth="1"/>
    <col min="15135" max="15135" width="9.28515625" style="73" bestFit="1" customWidth="1"/>
    <col min="15136" max="15136" width="9.7109375" style="73" bestFit="1" customWidth="1"/>
    <col min="15137" max="15363" width="9.140625" style="73"/>
    <col min="15364" max="15364" width="12.5703125" style="73" customWidth="1"/>
    <col min="15365" max="15365" width="21.28515625" style="73" customWidth="1"/>
    <col min="15366" max="15367" width="11.85546875" style="73" customWidth="1"/>
    <col min="15368" max="15381" width="12" style="73" customWidth="1"/>
    <col min="15382" max="15382" width="13.140625" style="73" customWidth="1"/>
    <col min="15383" max="15386" width="10.5703125" style="73" customWidth="1"/>
    <col min="15387" max="15387" width="9.140625" style="73" customWidth="1"/>
    <col min="15388" max="15389" width="10.5703125" style="73" customWidth="1"/>
    <col min="15390" max="15390" width="9.140625" style="73" customWidth="1"/>
    <col min="15391" max="15391" width="9.28515625" style="73" bestFit="1" customWidth="1"/>
    <col min="15392" max="15392" width="9.7109375" style="73" bestFit="1" customWidth="1"/>
    <col min="15393" max="15619" width="9.140625" style="73"/>
    <col min="15620" max="15620" width="12.5703125" style="73" customWidth="1"/>
    <col min="15621" max="15621" width="21.28515625" style="73" customWidth="1"/>
    <col min="15622" max="15623" width="11.85546875" style="73" customWidth="1"/>
    <col min="15624" max="15637" width="12" style="73" customWidth="1"/>
    <col min="15638" max="15638" width="13.140625" style="73" customWidth="1"/>
    <col min="15639" max="15642" width="10.5703125" style="73" customWidth="1"/>
    <col min="15643" max="15643" width="9.140625" style="73" customWidth="1"/>
    <col min="15644" max="15645" width="10.5703125" style="73" customWidth="1"/>
    <col min="15646" max="15646" width="9.140625" style="73" customWidth="1"/>
    <col min="15647" max="15647" width="9.28515625" style="73" bestFit="1" customWidth="1"/>
    <col min="15648" max="15648" width="9.7109375" style="73" bestFit="1" customWidth="1"/>
    <col min="15649" max="15875" width="9.140625" style="73"/>
    <col min="15876" max="15876" width="12.5703125" style="73" customWidth="1"/>
    <col min="15877" max="15877" width="21.28515625" style="73" customWidth="1"/>
    <col min="15878" max="15879" width="11.85546875" style="73" customWidth="1"/>
    <col min="15880" max="15893" width="12" style="73" customWidth="1"/>
    <col min="15894" max="15894" width="13.140625" style="73" customWidth="1"/>
    <col min="15895" max="15898" width="10.5703125" style="73" customWidth="1"/>
    <col min="15899" max="15899" width="9.140625" style="73" customWidth="1"/>
    <col min="15900" max="15901" width="10.5703125" style="73" customWidth="1"/>
    <col min="15902" max="15902" width="9.140625" style="73" customWidth="1"/>
    <col min="15903" max="15903" width="9.28515625" style="73" bestFit="1" customWidth="1"/>
    <col min="15904" max="15904" width="9.7109375" style="73" bestFit="1" customWidth="1"/>
    <col min="15905" max="16131" width="9.140625" style="73"/>
    <col min="16132" max="16132" width="12.5703125" style="73" customWidth="1"/>
    <col min="16133" max="16133" width="21.28515625" style="73" customWidth="1"/>
    <col min="16134" max="16135" width="11.85546875" style="73" customWidth="1"/>
    <col min="16136" max="16149" width="12" style="73" customWidth="1"/>
    <col min="16150" max="16150" width="13.140625" style="73" customWidth="1"/>
    <col min="16151" max="16154" width="10.5703125" style="73" customWidth="1"/>
    <col min="16155" max="16155" width="9.140625" style="73" customWidth="1"/>
    <col min="16156" max="16157" width="10.5703125" style="73" customWidth="1"/>
    <col min="16158" max="16158" width="9.140625" style="73" customWidth="1"/>
    <col min="16159" max="16159" width="9.28515625" style="73" bestFit="1" customWidth="1"/>
    <col min="16160" max="16160" width="9.7109375" style="73" bestFit="1" customWidth="1"/>
    <col min="16161" max="16384" width="9.140625" style="73"/>
  </cols>
  <sheetData>
    <row r="1" spans="1:30" ht="24" customHeight="1">
      <c r="A1" s="280" t="s">
        <v>117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  <c r="P1" s="280"/>
      <c r="Q1" s="68"/>
      <c r="R1" s="68"/>
      <c r="S1" s="68"/>
      <c r="U1" s="257"/>
      <c r="V1" s="257"/>
      <c r="W1" s="257"/>
      <c r="X1" s="257"/>
    </row>
    <row r="2" spans="1:30" ht="32.25" customHeight="1">
      <c r="A2" s="258"/>
      <c r="B2" s="281">
        <v>2000</v>
      </c>
      <c r="C2" s="281">
        <v>2001</v>
      </c>
      <c r="D2" s="281">
        <v>2002</v>
      </c>
      <c r="E2" s="281">
        <v>2003</v>
      </c>
      <c r="F2" s="281">
        <v>2004</v>
      </c>
      <c r="G2" s="281">
        <v>2005</v>
      </c>
      <c r="H2" s="281">
        <v>2006</v>
      </c>
      <c r="I2" s="281">
        <v>2007</v>
      </c>
      <c r="J2" s="281">
        <v>2008</v>
      </c>
      <c r="K2" s="281">
        <v>2009</v>
      </c>
      <c r="L2" s="281">
        <v>2010</v>
      </c>
      <c r="M2" s="281">
        <v>2011</v>
      </c>
      <c r="N2" s="284">
        <v>2012</v>
      </c>
      <c r="O2" s="281" t="s">
        <v>1</v>
      </c>
      <c r="P2" s="281">
        <v>2014</v>
      </c>
      <c r="Q2" s="281">
        <v>2015</v>
      </c>
      <c r="R2" s="281">
        <v>2016</v>
      </c>
      <c r="S2" s="281" t="s">
        <v>62</v>
      </c>
      <c r="T2" s="74"/>
      <c r="U2" s="285" t="s">
        <v>35</v>
      </c>
      <c r="V2" s="285"/>
      <c r="W2" s="285"/>
      <c r="X2" s="285"/>
      <c r="Y2" s="75"/>
      <c r="Z2" s="285" t="s">
        <v>36</v>
      </c>
      <c r="AA2" s="285"/>
      <c r="AB2" s="285"/>
      <c r="AC2" s="285"/>
      <c r="AD2" s="285"/>
    </row>
    <row r="3" spans="1:30" s="74" customFormat="1" ht="14.25" customHeight="1">
      <c r="A3" s="259"/>
      <c r="B3" s="282"/>
      <c r="C3" s="282"/>
      <c r="D3" s="282"/>
      <c r="E3" s="282"/>
      <c r="F3" s="282"/>
      <c r="G3" s="282"/>
      <c r="H3" s="282"/>
      <c r="I3" s="282"/>
      <c r="J3" s="282"/>
      <c r="K3" s="282"/>
      <c r="L3" s="282"/>
      <c r="M3" s="282"/>
      <c r="N3" s="282"/>
      <c r="O3" s="282"/>
      <c r="P3" s="282"/>
      <c r="Q3" s="282"/>
      <c r="R3" s="282"/>
      <c r="S3" s="282"/>
      <c r="U3" s="260" t="s">
        <v>63</v>
      </c>
      <c r="V3" s="260" t="s">
        <v>37</v>
      </c>
      <c r="W3" s="260" t="s">
        <v>38</v>
      </c>
      <c r="X3" s="260" t="s">
        <v>64</v>
      </c>
      <c r="Y3" s="76"/>
      <c r="Z3" s="260" t="s">
        <v>39</v>
      </c>
      <c r="AA3" s="260" t="s">
        <v>37</v>
      </c>
      <c r="AB3" s="260" t="s">
        <v>38</v>
      </c>
      <c r="AC3" s="260" t="s">
        <v>40</v>
      </c>
      <c r="AD3" s="260" t="s">
        <v>65</v>
      </c>
    </row>
    <row r="4" spans="1:30" ht="18.75" customHeight="1">
      <c r="A4" s="87" t="s">
        <v>118</v>
      </c>
      <c r="B4" s="80">
        <v>1457.62</v>
      </c>
      <c r="C4" s="80">
        <v>1149.8499999999999</v>
      </c>
      <c r="D4" s="80">
        <v>1126.3699999999999</v>
      </c>
      <c r="E4" s="80">
        <v>1079.74</v>
      </c>
      <c r="F4" s="80">
        <v>1107.57</v>
      </c>
      <c r="G4" s="80">
        <v>1065.6000000000001</v>
      </c>
      <c r="H4" s="80">
        <v>1054.75</v>
      </c>
      <c r="I4" s="80">
        <v>1011.66</v>
      </c>
      <c r="J4" s="80">
        <v>984.96999999999991</v>
      </c>
      <c r="K4" s="80">
        <v>955.00000000000011</v>
      </c>
      <c r="L4" s="80">
        <v>1024.94</v>
      </c>
      <c r="M4" s="80">
        <v>1099.96</v>
      </c>
      <c r="N4" s="80">
        <v>1113.55</v>
      </c>
      <c r="O4" s="80">
        <v>1190.3599999999999</v>
      </c>
      <c r="P4" s="80">
        <v>1191.28</v>
      </c>
      <c r="Q4" s="80">
        <v>1254.82</v>
      </c>
      <c r="R4" s="80">
        <v>1239.6300000000001</v>
      </c>
      <c r="S4" s="80">
        <v>1259.69</v>
      </c>
      <c r="U4" s="81">
        <v>-0.8547922253025364</v>
      </c>
      <c r="V4" s="81">
        <v>-6.0731022294085442</v>
      </c>
      <c r="W4" s="81">
        <v>-0.77505973179488041</v>
      </c>
      <c r="X4" s="81">
        <v>2.9899943150635933</v>
      </c>
      <c r="Y4" s="71"/>
      <c r="Z4" s="71"/>
      <c r="AA4" s="71"/>
      <c r="AB4" s="71"/>
      <c r="AC4" s="71"/>
      <c r="AD4" s="93">
        <v>1.6182247928817421</v>
      </c>
    </row>
    <row r="5" spans="1:30" ht="18.75" customHeight="1">
      <c r="A5" s="89" t="s">
        <v>119</v>
      </c>
      <c r="B5" s="84">
        <v>1145.52</v>
      </c>
      <c r="C5" s="84">
        <v>895.77</v>
      </c>
      <c r="D5" s="84">
        <v>907.17</v>
      </c>
      <c r="E5" s="84">
        <v>849.84</v>
      </c>
      <c r="F5" s="84">
        <v>829.85</v>
      </c>
      <c r="G5" s="84">
        <v>791.34</v>
      </c>
      <c r="H5" s="84">
        <v>790.71</v>
      </c>
      <c r="I5" s="84">
        <v>751.13</v>
      </c>
      <c r="J5" s="84">
        <v>733.41</v>
      </c>
      <c r="K5" s="84">
        <v>703.07</v>
      </c>
      <c r="L5" s="84">
        <v>753.35</v>
      </c>
      <c r="M5" s="84">
        <v>826.73</v>
      </c>
      <c r="N5" s="84">
        <v>825.35</v>
      </c>
      <c r="O5" s="84">
        <v>874.02</v>
      </c>
      <c r="P5" s="84">
        <v>869.25</v>
      </c>
      <c r="Q5" s="84">
        <v>917.39</v>
      </c>
      <c r="R5" s="84">
        <v>907.68</v>
      </c>
      <c r="S5" s="84">
        <v>883.84</v>
      </c>
      <c r="U5" s="81">
        <v>-1.5139400534666003</v>
      </c>
      <c r="V5" s="81">
        <v>-7.1307178693056699</v>
      </c>
      <c r="W5" s="81">
        <v>-0.97913067077882721</v>
      </c>
      <c r="X5" s="81">
        <v>2.3083263129161091</v>
      </c>
      <c r="Y5" s="71"/>
      <c r="Z5" s="78"/>
      <c r="AA5" s="78"/>
      <c r="AB5" s="78"/>
      <c r="AC5" s="78"/>
      <c r="AD5" s="86">
        <v>-2.6264762912039394</v>
      </c>
    </row>
    <row r="6" spans="1:30" ht="18.75" customHeight="1">
      <c r="A6" s="90" t="s">
        <v>120</v>
      </c>
      <c r="B6" s="82">
        <v>103.18</v>
      </c>
      <c r="C6" s="82">
        <v>27.78</v>
      </c>
      <c r="D6" s="82">
        <v>142.74</v>
      </c>
      <c r="E6" s="82">
        <v>99.65</v>
      </c>
      <c r="F6" s="82">
        <v>68.459999999999994</v>
      </c>
      <c r="G6" s="82">
        <v>141.63999999999999</v>
      </c>
      <c r="H6" s="82">
        <v>111.53</v>
      </c>
      <c r="I6" s="82">
        <v>77.83</v>
      </c>
      <c r="J6" s="82">
        <v>72.22</v>
      </c>
      <c r="K6" s="82">
        <v>118.31</v>
      </c>
      <c r="L6" s="82">
        <v>124.23</v>
      </c>
      <c r="M6" s="82">
        <v>133.93</v>
      </c>
      <c r="N6" s="82">
        <v>135.97999999999999</v>
      </c>
      <c r="O6" s="82">
        <v>141.66999999999999</v>
      </c>
      <c r="P6" s="82">
        <v>137.08000000000001</v>
      </c>
      <c r="Q6" s="82">
        <v>148.88999999999999</v>
      </c>
      <c r="R6" s="82">
        <v>133.13</v>
      </c>
      <c r="S6" s="82">
        <v>90.02</v>
      </c>
      <c r="U6" s="81">
        <v>-0.79939458112573414</v>
      </c>
      <c r="V6" s="81">
        <v>6.5413214008741116</v>
      </c>
      <c r="W6" s="81">
        <v>-2.588974949020495</v>
      </c>
      <c r="X6" s="81">
        <v>-4.4972065684697249</v>
      </c>
      <c r="Y6" s="71"/>
      <c r="Z6" s="71"/>
      <c r="AA6" s="71"/>
      <c r="AB6" s="71"/>
      <c r="AC6" s="71"/>
      <c r="AD6" s="93">
        <v>-32.381882370615187</v>
      </c>
    </row>
    <row r="7" spans="1:30" ht="18.75" customHeight="1">
      <c r="A7" s="90" t="s">
        <v>121</v>
      </c>
      <c r="B7" s="82">
        <v>270.22000000000003</v>
      </c>
      <c r="C7" s="82">
        <v>178.09</v>
      </c>
      <c r="D7" s="82">
        <v>124.75</v>
      </c>
      <c r="E7" s="82">
        <v>125.41</v>
      </c>
      <c r="F7" s="82">
        <v>163.63999999999999</v>
      </c>
      <c r="G7" s="82">
        <v>141.59</v>
      </c>
      <c r="H7" s="82">
        <v>144.63</v>
      </c>
      <c r="I7" s="82">
        <v>145.38</v>
      </c>
      <c r="J7" s="82">
        <v>120.05</v>
      </c>
      <c r="K7" s="82">
        <v>122.01</v>
      </c>
      <c r="L7" s="82">
        <v>121.63</v>
      </c>
      <c r="M7" s="82">
        <v>126.75</v>
      </c>
      <c r="N7" s="82">
        <v>121.85</v>
      </c>
      <c r="O7" s="82">
        <v>129.31</v>
      </c>
      <c r="P7" s="82">
        <v>137.88999999999999</v>
      </c>
      <c r="Q7" s="82">
        <v>145.12</v>
      </c>
      <c r="R7" s="82">
        <v>151.61000000000001</v>
      </c>
      <c r="S7" s="82">
        <v>153.77000000000001</v>
      </c>
      <c r="U7" s="71">
        <v>-3.2619560995506558</v>
      </c>
      <c r="V7" s="71">
        <v>-12.125469347006113</v>
      </c>
      <c r="W7" s="71">
        <v>-2.9933236529637086</v>
      </c>
      <c r="X7" s="71">
        <v>3.4063651645013904</v>
      </c>
      <c r="Y7" s="71"/>
      <c r="Z7" s="71"/>
      <c r="AA7" s="71"/>
      <c r="AB7" s="71"/>
      <c r="AC7" s="71"/>
      <c r="AD7" s="93">
        <v>1.4247081327089219</v>
      </c>
    </row>
    <row r="8" spans="1:30" ht="18.75" customHeight="1">
      <c r="A8" s="91" t="s">
        <v>122</v>
      </c>
      <c r="B8" s="82">
        <v>219.63</v>
      </c>
      <c r="C8" s="82">
        <v>139.78</v>
      </c>
      <c r="D8" s="82">
        <v>104.47</v>
      </c>
      <c r="E8" s="82">
        <v>100.35</v>
      </c>
      <c r="F8" s="82">
        <v>117.28</v>
      </c>
      <c r="G8" s="82">
        <v>114.61</v>
      </c>
      <c r="H8" s="82">
        <v>121.71</v>
      </c>
      <c r="I8" s="82">
        <v>121.4</v>
      </c>
      <c r="J8" s="82">
        <v>98.39</v>
      </c>
      <c r="K8" s="82">
        <v>100.37</v>
      </c>
      <c r="L8" s="82">
        <v>98.94</v>
      </c>
      <c r="M8" s="82">
        <v>104.25</v>
      </c>
      <c r="N8" s="82">
        <v>101.05</v>
      </c>
      <c r="O8" s="82">
        <v>107.42</v>
      </c>
      <c r="P8" s="82">
        <v>117.28</v>
      </c>
      <c r="Q8" s="82">
        <v>124.37</v>
      </c>
      <c r="R8" s="82">
        <v>130.66999999999999</v>
      </c>
      <c r="S8" s="82">
        <v>133.88</v>
      </c>
      <c r="U8" s="71">
        <v>-2.8697838011094046</v>
      </c>
      <c r="V8" s="71">
        <v>-12.197643856843232</v>
      </c>
      <c r="W8" s="71">
        <v>-2.897619103182425</v>
      </c>
      <c r="X8" s="71">
        <v>4.4151218589248087</v>
      </c>
      <c r="Y8" s="71"/>
      <c r="Z8" s="71"/>
      <c r="AA8" s="71"/>
      <c r="AB8" s="71"/>
      <c r="AC8" s="71"/>
      <c r="AD8" s="93">
        <v>2.4565699854595611</v>
      </c>
    </row>
    <row r="9" spans="1:30" ht="18.75" customHeight="1">
      <c r="A9" s="91" t="s">
        <v>123</v>
      </c>
      <c r="B9" s="82">
        <v>41.68</v>
      </c>
      <c r="C9" s="82">
        <v>30.39</v>
      </c>
      <c r="D9" s="82">
        <v>13.49</v>
      </c>
      <c r="E9" s="82">
        <v>18.440000000000001</v>
      </c>
      <c r="F9" s="82">
        <v>38.590000000000003</v>
      </c>
      <c r="G9" s="82">
        <v>19.62</v>
      </c>
      <c r="H9" s="82">
        <v>15.29</v>
      </c>
      <c r="I9" s="82">
        <v>16.77</v>
      </c>
      <c r="J9" s="82">
        <v>15.13</v>
      </c>
      <c r="K9" s="82">
        <v>15.51</v>
      </c>
      <c r="L9" s="82">
        <v>16.91</v>
      </c>
      <c r="M9" s="82">
        <v>16.899999999999999</v>
      </c>
      <c r="N9" s="82">
        <v>15.18</v>
      </c>
      <c r="O9" s="82">
        <v>16.809999999999999</v>
      </c>
      <c r="P9" s="82">
        <v>15.73</v>
      </c>
      <c r="Q9" s="82">
        <v>15.42</v>
      </c>
      <c r="R9" s="82">
        <v>15.25</v>
      </c>
      <c r="S9" s="82">
        <v>13.32</v>
      </c>
      <c r="U9" s="71">
        <v>-6.4901324108383012</v>
      </c>
      <c r="V9" s="71">
        <v>-13.988948197652572</v>
      </c>
      <c r="W9" s="71">
        <v>-2.929130247096956</v>
      </c>
      <c r="X9" s="71">
        <v>-3.351665616704913</v>
      </c>
      <c r="Y9" s="71"/>
      <c r="Z9" s="71"/>
      <c r="AA9" s="71"/>
      <c r="AB9" s="71"/>
      <c r="AC9" s="71"/>
      <c r="AD9" s="93">
        <v>-12.65573770491803</v>
      </c>
    </row>
    <row r="10" spans="1:30" ht="18.75" customHeight="1">
      <c r="A10" s="91" t="s">
        <v>124</v>
      </c>
      <c r="B10" s="82">
        <v>8.91</v>
      </c>
      <c r="C10" s="82">
        <v>7.92</v>
      </c>
      <c r="D10" s="82">
        <v>6.79</v>
      </c>
      <c r="E10" s="82">
        <v>6.61</v>
      </c>
      <c r="F10" s="82">
        <v>7.78</v>
      </c>
      <c r="G10" s="82">
        <v>7.36</v>
      </c>
      <c r="H10" s="82">
        <v>7.63</v>
      </c>
      <c r="I10" s="82">
        <v>7.21</v>
      </c>
      <c r="J10" s="82">
        <v>6.52</v>
      </c>
      <c r="K10" s="82">
        <v>6.13</v>
      </c>
      <c r="L10" s="82">
        <v>5.77</v>
      </c>
      <c r="M10" s="82">
        <v>5.6</v>
      </c>
      <c r="N10" s="82">
        <v>5.62</v>
      </c>
      <c r="O10" s="82">
        <v>5.09</v>
      </c>
      <c r="P10" s="82">
        <v>4.8899999999999997</v>
      </c>
      <c r="Q10" s="82">
        <v>5.33</v>
      </c>
      <c r="R10" s="82">
        <v>5.7</v>
      </c>
      <c r="S10" s="82">
        <v>6.58</v>
      </c>
      <c r="U10" s="71">
        <v>-1.7673690476983861</v>
      </c>
      <c r="V10" s="71">
        <v>-3.7501587092073296</v>
      </c>
      <c r="W10" s="71">
        <v>-4.7511809462678078</v>
      </c>
      <c r="X10" s="71">
        <v>1.8943284785611469</v>
      </c>
      <c r="Y10" s="71"/>
      <c r="Z10" s="71"/>
      <c r="AA10" s="71"/>
      <c r="AB10" s="71"/>
      <c r="AC10" s="71"/>
      <c r="AD10" s="93">
        <v>15.438596491228068</v>
      </c>
    </row>
    <row r="11" spans="1:30" ht="18.75" customHeight="1">
      <c r="A11" s="90" t="s">
        <v>125</v>
      </c>
      <c r="B11" s="82">
        <v>188.34</v>
      </c>
      <c r="C11" s="82">
        <v>167.45</v>
      </c>
      <c r="D11" s="82">
        <v>174.34</v>
      </c>
      <c r="E11" s="82">
        <v>195.76</v>
      </c>
      <c r="F11" s="82">
        <v>225.71</v>
      </c>
      <c r="G11" s="82">
        <v>209.17</v>
      </c>
      <c r="H11" s="82">
        <v>200.75</v>
      </c>
      <c r="I11" s="82">
        <v>218.62</v>
      </c>
      <c r="J11" s="82">
        <v>234.52</v>
      </c>
      <c r="K11" s="82">
        <v>214.57</v>
      </c>
      <c r="L11" s="82">
        <v>247.09</v>
      </c>
      <c r="M11" s="82">
        <v>273.01</v>
      </c>
      <c r="N11" s="82">
        <v>297.68</v>
      </c>
      <c r="O11" s="82">
        <v>319.25</v>
      </c>
      <c r="P11" s="82">
        <v>310.91000000000003</v>
      </c>
      <c r="Q11" s="82">
        <v>318.45999999999998</v>
      </c>
      <c r="R11" s="82">
        <v>299.62</v>
      </c>
      <c r="S11" s="82">
        <v>297.44</v>
      </c>
      <c r="U11" s="71">
        <v>2.7244748627292203</v>
      </c>
      <c r="V11" s="71">
        <v>2.1201316625421018</v>
      </c>
      <c r="W11" s="71">
        <v>3.3882429269362024</v>
      </c>
      <c r="X11" s="71">
        <v>2.6848362119122449</v>
      </c>
      <c r="Y11" s="71"/>
      <c r="Z11" s="71"/>
      <c r="AA11" s="71"/>
      <c r="AB11" s="71"/>
      <c r="AC11" s="71"/>
      <c r="AD11" s="93">
        <v>-0.72758827848608465</v>
      </c>
    </row>
    <row r="12" spans="1:30" ht="18.75" customHeight="1">
      <c r="A12" s="91" t="s">
        <v>126</v>
      </c>
      <c r="B12" s="82">
        <v>3.16</v>
      </c>
      <c r="C12" s="82">
        <v>2.36</v>
      </c>
      <c r="D12" s="82">
        <v>5.0999999999999996</v>
      </c>
      <c r="E12" s="82">
        <v>11.7</v>
      </c>
      <c r="F12" s="82">
        <v>6.62</v>
      </c>
      <c r="G12" s="82">
        <v>6.44</v>
      </c>
      <c r="H12" s="82">
        <v>4.24</v>
      </c>
      <c r="I12" s="82">
        <v>4.3899999999999997</v>
      </c>
      <c r="J12" s="82">
        <v>4.18</v>
      </c>
      <c r="K12" s="82">
        <v>4.24</v>
      </c>
      <c r="L12" s="82">
        <v>4.67</v>
      </c>
      <c r="M12" s="82">
        <v>5.1100000000000003</v>
      </c>
      <c r="N12" s="82">
        <v>5.41</v>
      </c>
      <c r="O12" s="82">
        <v>5.07</v>
      </c>
      <c r="P12" s="82">
        <v>4.79</v>
      </c>
      <c r="Q12" s="82">
        <v>5.03</v>
      </c>
      <c r="R12" s="82">
        <v>4.6100000000000003</v>
      </c>
      <c r="S12" s="82">
        <v>4.5999999999999996</v>
      </c>
      <c r="U12" s="71">
        <v>2.23330408262572</v>
      </c>
      <c r="V12" s="71">
        <v>15.302774291646394</v>
      </c>
      <c r="W12" s="71">
        <v>-6.2251878936800846</v>
      </c>
      <c r="X12" s="71">
        <v>-0.21552124994439481</v>
      </c>
      <c r="Y12" s="71"/>
      <c r="Z12" s="71"/>
      <c r="AA12" s="71"/>
      <c r="AB12" s="71"/>
      <c r="AC12" s="71"/>
      <c r="AD12" s="93">
        <v>-0.216919739696327</v>
      </c>
    </row>
    <row r="13" spans="1:30" ht="18.75" customHeight="1">
      <c r="A13" s="91" t="s">
        <v>127</v>
      </c>
      <c r="B13" s="82">
        <v>182.47</v>
      </c>
      <c r="C13" s="82">
        <v>162.66999999999999</v>
      </c>
      <c r="D13" s="82">
        <v>166.92</v>
      </c>
      <c r="E13" s="82">
        <v>181.84</v>
      </c>
      <c r="F13" s="82">
        <v>216.93</v>
      </c>
      <c r="G13" s="82">
        <v>200.69</v>
      </c>
      <c r="H13" s="82">
        <v>194.85</v>
      </c>
      <c r="I13" s="82">
        <v>212.77</v>
      </c>
      <c r="J13" s="82">
        <v>228.88</v>
      </c>
      <c r="K13" s="82">
        <v>208.74</v>
      </c>
      <c r="L13" s="82">
        <v>240.8</v>
      </c>
      <c r="M13" s="82">
        <v>266.25</v>
      </c>
      <c r="N13" s="82">
        <v>290.35000000000002</v>
      </c>
      <c r="O13" s="82">
        <v>312.29000000000002</v>
      </c>
      <c r="P13" s="82">
        <v>304.13</v>
      </c>
      <c r="Q13" s="82">
        <v>311.36</v>
      </c>
      <c r="R13" s="82">
        <v>293.12</v>
      </c>
      <c r="S13" s="82">
        <v>290.99</v>
      </c>
      <c r="U13" s="71">
        <v>2.783343436870811</v>
      </c>
      <c r="V13" s="71">
        <v>1.9217453709594379</v>
      </c>
      <c r="W13" s="71">
        <v>3.7113171547413337</v>
      </c>
      <c r="X13" s="71">
        <v>2.741509049274482</v>
      </c>
      <c r="Y13" s="71"/>
      <c r="Z13" s="71"/>
      <c r="AA13" s="71"/>
      <c r="AB13" s="71"/>
      <c r="AC13" s="71"/>
      <c r="AD13" s="93">
        <v>-0.72666484716157043</v>
      </c>
    </row>
    <row r="14" spans="1:30" ht="18.75" customHeight="1">
      <c r="A14" s="91" t="s">
        <v>128</v>
      </c>
      <c r="B14" s="82">
        <v>2.71</v>
      </c>
      <c r="C14" s="82">
        <v>2.4300000000000002</v>
      </c>
      <c r="D14" s="82">
        <v>2.3199999999999998</v>
      </c>
      <c r="E14" s="82">
        <v>2.2200000000000002</v>
      </c>
      <c r="F14" s="82">
        <v>2.17</v>
      </c>
      <c r="G14" s="82">
        <v>2.0299999999999998</v>
      </c>
      <c r="H14" s="82">
        <v>1.66</v>
      </c>
      <c r="I14" s="82">
        <v>1.46</v>
      </c>
      <c r="J14" s="82">
        <v>1.46</v>
      </c>
      <c r="K14" s="82">
        <v>1.6</v>
      </c>
      <c r="L14" s="82">
        <v>1.63</v>
      </c>
      <c r="M14" s="82">
        <v>1.65</v>
      </c>
      <c r="N14" s="82">
        <v>1.92</v>
      </c>
      <c r="O14" s="82">
        <v>1.89</v>
      </c>
      <c r="P14" s="82">
        <v>1.99</v>
      </c>
      <c r="Q14" s="82">
        <v>2.0699999999999998</v>
      </c>
      <c r="R14" s="82">
        <v>1.89</v>
      </c>
      <c r="S14" s="82">
        <v>1.85</v>
      </c>
      <c r="U14" s="71">
        <v>-2.2206373254454959</v>
      </c>
      <c r="V14" s="71">
        <v>-5.6144850906842736</v>
      </c>
      <c r="W14" s="71">
        <v>-4.2941877823839185</v>
      </c>
      <c r="X14" s="71">
        <v>1.8251069373529161</v>
      </c>
      <c r="Y14" s="71"/>
      <c r="Z14" s="71"/>
      <c r="AA14" s="71"/>
      <c r="AB14" s="71"/>
      <c r="AC14" s="71"/>
      <c r="AD14" s="93">
        <v>-2.1164021164021065</v>
      </c>
    </row>
    <row r="15" spans="1:30" ht="18.75" customHeight="1">
      <c r="A15" s="90" t="s">
        <v>129</v>
      </c>
      <c r="B15" s="82">
        <v>88.64</v>
      </c>
      <c r="C15" s="82">
        <v>72.37</v>
      </c>
      <c r="D15" s="82">
        <v>67.53</v>
      </c>
      <c r="E15" s="82">
        <v>57.84</v>
      </c>
      <c r="F15" s="82">
        <v>49.13</v>
      </c>
      <c r="G15" s="82">
        <v>40.71</v>
      </c>
      <c r="H15" s="82">
        <v>50.25</v>
      </c>
      <c r="I15" s="82">
        <v>46.84</v>
      </c>
      <c r="J15" s="82">
        <v>46.15</v>
      </c>
      <c r="K15" s="82">
        <v>47.17</v>
      </c>
      <c r="L15" s="82">
        <v>46.7</v>
      </c>
      <c r="M15" s="82">
        <v>48.57</v>
      </c>
      <c r="N15" s="82">
        <v>49.85</v>
      </c>
      <c r="O15" s="82">
        <v>52.29</v>
      </c>
      <c r="P15" s="82">
        <v>51.23</v>
      </c>
      <c r="Q15" s="82">
        <v>51.17</v>
      </c>
      <c r="R15" s="82">
        <v>50.87</v>
      </c>
      <c r="S15" s="82">
        <v>54.77</v>
      </c>
      <c r="U15" s="71">
        <v>-2.7922783387735239</v>
      </c>
      <c r="V15" s="71">
        <v>-14.41172547719921</v>
      </c>
      <c r="W15" s="71">
        <v>2.7834416311206978</v>
      </c>
      <c r="X15" s="71">
        <v>2.3032447931307765</v>
      </c>
      <c r="Y15" s="71"/>
      <c r="Z15" s="71"/>
      <c r="AA15" s="71"/>
      <c r="AB15" s="71"/>
      <c r="AC15" s="71"/>
      <c r="AD15" s="93">
        <v>7.6666011401612071</v>
      </c>
    </row>
    <row r="16" spans="1:30" ht="18.75" customHeight="1">
      <c r="A16" s="90" t="s">
        <v>130</v>
      </c>
      <c r="B16" s="82">
        <v>495.14</v>
      </c>
      <c r="C16" s="82">
        <v>450.08</v>
      </c>
      <c r="D16" s="82">
        <v>397.81</v>
      </c>
      <c r="E16" s="82">
        <v>371.17999999999995</v>
      </c>
      <c r="F16" s="82">
        <v>322.90999999999997</v>
      </c>
      <c r="G16" s="82">
        <v>258.23</v>
      </c>
      <c r="H16" s="82">
        <v>283.54999999999995</v>
      </c>
      <c r="I16" s="82">
        <v>262.46000000000004</v>
      </c>
      <c r="J16" s="82">
        <v>260.46999999999997</v>
      </c>
      <c r="K16" s="82">
        <v>201.01</v>
      </c>
      <c r="L16" s="82">
        <v>213.70000000000002</v>
      </c>
      <c r="M16" s="82">
        <v>244.47000000000003</v>
      </c>
      <c r="N16" s="82">
        <v>219.99</v>
      </c>
      <c r="O16" s="82">
        <v>231.5</v>
      </c>
      <c r="P16" s="82">
        <v>232.14000000000001</v>
      </c>
      <c r="Q16" s="82">
        <v>253.75</v>
      </c>
      <c r="R16" s="82">
        <v>272.45</v>
      </c>
      <c r="S16" s="82">
        <v>287.84000000000003</v>
      </c>
      <c r="U16" s="71">
        <v>-3.1404298719294288</v>
      </c>
      <c r="V16" s="71">
        <v>-12.207839548417898</v>
      </c>
      <c r="W16" s="71">
        <v>-3.7147936717615293</v>
      </c>
      <c r="X16" s="71">
        <v>4.3465486827836353</v>
      </c>
      <c r="Y16" s="71"/>
      <c r="Z16" s="71"/>
      <c r="AA16" s="71"/>
      <c r="AB16" s="71"/>
      <c r="AC16" s="71"/>
      <c r="AD16" s="93">
        <v>5.6487428886034294</v>
      </c>
    </row>
    <row r="17" spans="1:30" ht="18.75" customHeight="1">
      <c r="A17" s="91" t="s">
        <v>131</v>
      </c>
      <c r="B17" s="82">
        <v>468.91</v>
      </c>
      <c r="C17" s="82">
        <v>428.08</v>
      </c>
      <c r="D17" s="82">
        <v>380.07</v>
      </c>
      <c r="E17" s="82">
        <v>353.39</v>
      </c>
      <c r="F17" s="82">
        <v>303.58999999999997</v>
      </c>
      <c r="G17" s="82">
        <v>238</v>
      </c>
      <c r="H17" s="82">
        <v>264.39999999999998</v>
      </c>
      <c r="I17" s="82">
        <v>244</v>
      </c>
      <c r="J17" s="82">
        <v>243.39</v>
      </c>
      <c r="K17" s="82">
        <v>184.37</v>
      </c>
      <c r="L17" s="82">
        <v>195.58</v>
      </c>
      <c r="M17" s="82">
        <v>220.24</v>
      </c>
      <c r="N17" s="82">
        <v>202.61</v>
      </c>
      <c r="O17" s="82">
        <v>214.82</v>
      </c>
      <c r="P17" s="82">
        <v>216.71</v>
      </c>
      <c r="Q17" s="82">
        <v>236.31</v>
      </c>
      <c r="R17" s="82">
        <v>248.77</v>
      </c>
      <c r="S17" s="82">
        <v>263.36</v>
      </c>
      <c r="U17" s="71">
        <v>-3.3365321305337536</v>
      </c>
      <c r="V17" s="71">
        <v>-12.683264085874214</v>
      </c>
      <c r="W17" s="71">
        <v>-3.8499538676195377</v>
      </c>
      <c r="X17" s="71">
        <v>4.342386929435782</v>
      </c>
      <c r="Y17" s="71"/>
      <c r="Z17" s="71"/>
      <c r="AA17" s="71"/>
      <c r="AB17" s="71"/>
      <c r="AC17" s="71"/>
      <c r="AD17" s="93">
        <v>5.8648550870281797</v>
      </c>
    </row>
    <row r="18" spans="1:30" ht="18.75" customHeight="1">
      <c r="A18" s="91" t="s">
        <v>132</v>
      </c>
      <c r="B18" s="82">
        <v>7.53</v>
      </c>
      <c r="C18" s="82">
        <v>7.36</v>
      </c>
      <c r="D18" s="82">
        <v>5.79</v>
      </c>
      <c r="E18" s="82">
        <v>5.77</v>
      </c>
      <c r="F18" s="82">
        <v>5.32</v>
      </c>
      <c r="G18" s="82">
        <v>7.37</v>
      </c>
      <c r="H18" s="82">
        <v>6.21</v>
      </c>
      <c r="I18" s="82">
        <v>4.96</v>
      </c>
      <c r="J18" s="82">
        <v>4.0199999999999996</v>
      </c>
      <c r="K18" s="82">
        <v>3.92</v>
      </c>
      <c r="L18" s="82">
        <v>4.22</v>
      </c>
      <c r="M18" s="82">
        <v>3.9</v>
      </c>
      <c r="N18" s="82">
        <v>5.47</v>
      </c>
      <c r="O18" s="82">
        <v>6.93</v>
      </c>
      <c r="P18" s="82">
        <v>6.62</v>
      </c>
      <c r="Q18" s="82">
        <v>6.32</v>
      </c>
      <c r="R18" s="82">
        <v>5.0999999999999996</v>
      </c>
      <c r="S18" s="82">
        <v>5.8</v>
      </c>
      <c r="U18" s="71">
        <v>-1.5237836120854054</v>
      </c>
      <c r="V18" s="71">
        <v>-0.42862547983443244</v>
      </c>
      <c r="W18" s="71">
        <v>-10.552338156419284</v>
      </c>
      <c r="X18" s="71">
        <v>4.6479660599623385</v>
      </c>
      <c r="Y18" s="71"/>
      <c r="Z18" s="71"/>
      <c r="AA18" s="71"/>
      <c r="AB18" s="71"/>
      <c r="AC18" s="71"/>
      <c r="AD18" s="93">
        <v>13.725490196078436</v>
      </c>
    </row>
    <row r="19" spans="1:30" ht="18.75" customHeight="1">
      <c r="A19" s="91" t="s">
        <v>133</v>
      </c>
      <c r="B19" s="82">
        <v>18.7</v>
      </c>
      <c r="C19" s="82">
        <v>14.64</v>
      </c>
      <c r="D19" s="82">
        <v>11.95</v>
      </c>
      <c r="E19" s="82">
        <v>12.02</v>
      </c>
      <c r="F19" s="82">
        <v>14</v>
      </c>
      <c r="G19" s="82">
        <v>12.86</v>
      </c>
      <c r="H19" s="82">
        <v>12.94</v>
      </c>
      <c r="I19" s="82">
        <v>13.5</v>
      </c>
      <c r="J19" s="82">
        <v>13.06</v>
      </c>
      <c r="K19" s="82">
        <v>12.72</v>
      </c>
      <c r="L19" s="82">
        <v>13.9</v>
      </c>
      <c r="M19" s="82">
        <v>20.329999999999998</v>
      </c>
      <c r="N19" s="82">
        <v>11.91</v>
      </c>
      <c r="O19" s="82">
        <v>9.75</v>
      </c>
      <c r="P19" s="82">
        <v>8.81</v>
      </c>
      <c r="Q19" s="82">
        <v>11.12</v>
      </c>
      <c r="R19" s="82">
        <v>18.579999999999998</v>
      </c>
      <c r="S19" s="82">
        <v>18.68</v>
      </c>
      <c r="U19" s="83">
        <v>-6.2944551840637963E-3</v>
      </c>
      <c r="V19" s="83">
        <v>-7.2145512738074462</v>
      </c>
      <c r="W19" s="83">
        <v>1.56750083001298</v>
      </c>
      <c r="X19" s="83">
        <v>4.3127605524800217</v>
      </c>
      <c r="Y19" s="71"/>
      <c r="Z19" s="71"/>
      <c r="AA19" s="71"/>
      <c r="AB19" s="71"/>
      <c r="AC19" s="71"/>
      <c r="AD19" s="93">
        <v>0.53821313240043822</v>
      </c>
    </row>
    <row r="20" spans="1:30" ht="18.75" customHeight="1">
      <c r="A20" s="92" t="s">
        <v>134</v>
      </c>
      <c r="B20" s="84">
        <v>267.3</v>
      </c>
      <c r="C20" s="84">
        <v>217.76999999999998</v>
      </c>
      <c r="D20" s="84">
        <v>187.66000000000003</v>
      </c>
      <c r="E20" s="84">
        <v>196.85</v>
      </c>
      <c r="F20" s="84">
        <v>237.13</v>
      </c>
      <c r="G20" s="84">
        <v>233.57999999999998</v>
      </c>
      <c r="H20" s="84">
        <v>224.63</v>
      </c>
      <c r="I20" s="84">
        <v>221.35</v>
      </c>
      <c r="J20" s="84">
        <v>213.63</v>
      </c>
      <c r="K20" s="84">
        <v>215.09</v>
      </c>
      <c r="L20" s="84">
        <v>230.22000000000003</v>
      </c>
      <c r="M20" s="84">
        <v>223.16</v>
      </c>
      <c r="N20" s="84">
        <v>239.47</v>
      </c>
      <c r="O20" s="84">
        <v>265.07</v>
      </c>
      <c r="P20" s="84">
        <v>262.92</v>
      </c>
      <c r="Q20" s="84">
        <v>274.98</v>
      </c>
      <c r="R20" s="84">
        <v>260.02999999999997</v>
      </c>
      <c r="S20" s="84">
        <v>293.77</v>
      </c>
      <c r="U20" s="81">
        <v>0.55698971701569899</v>
      </c>
      <c r="V20" s="81">
        <v>-2.6608971665857739</v>
      </c>
      <c r="W20" s="81">
        <v>-0.28936567539905589</v>
      </c>
      <c r="X20" s="81">
        <v>3.5436534934805142</v>
      </c>
      <c r="Y20" s="71"/>
      <c r="Z20" s="78"/>
      <c r="AA20" s="78"/>
      <c r="AB20" s="78"/>
      <c r="AC20" s="78"/>
      <c r="AD20" s="86">
        <v>12.975425912394728</v>
      </c>
    </row>
    <row r="21" spans="1:30" ht="18.75" customHeight="1">
      <c r="A21" s="90" t="s">
        <v>135</v>
      </c>
      <c r="B21" s="82">
        <v>70.59</v>
      </c>
      <c r="C21" s="82">
        <v>67.239999999999995</v>
      </c>
      <c r="D21" s="82">
        <v>58.64</v>
      </c>
      <c r="E21" s="82">
        <v>57.31</v>
      </c>
      <c r="F21" s="82">
        <v>66.069999999999993</v>
      </c>
      <c r="G21" s="82">
        <v>77.95</v>
      </c>
      <c r="H21" s="82">
        <v>71.58</v>
      </c>
      <c r="I21" s="82">
        <v>63.91</v>
      </c>
      <c r="J21" s="82">
        <v>63.53</v>
      </c>
      <c r="K21" s="82">
        <v>74.44</v>
      </c>
      <c r="L21" s="82">
        <v>76.510000000000005</v>
      </c>
      <c r="M21" s="82">
        <v>74.180000000000007</v>
      </c>
      <c r="N21" s="82">
        <v>78.38</v>
      </c>
      <c r="O21" s="82">
        <v>89.81</v>
      </c>
      <c r="P21" s="82">
        <v>82.48</v>
      </c>
      <c r="Q21" s="82">
        <v>86.59</v>
      </c>
      <c r="R21" s="82">
        <v>72.03</v>
      </c>
      <c r="S21" s="82">
        <v>68.25</v>
      </c>
      <c r="U21" s="81">
        <v>-0.19810385208725023</v>
      </c>
      <c r="V21" s="81">
        <v>2.0033857955492618</v>
      </c>
      <c r="W21" s="81">
        <v>-0.37222839138597585</v>
      </c>
      <c r="X21" s="81">
        <v>-1.6188114897941586</v>
      </c>
      <c r="Y21" s="71"/>
      <c r="Z21" s="71"/>
      <c r="AA21" s="71"/>
      <c r="AB21" s="71"/>
      <c r="AC21" s="71"/>
      <c r="AD21" s="93">
        <v>-5.2478134110787185</v>
      </c>
    </row>
    <row r="22" spans="1:30" ht="18.75" customHeight="1">
      <c r="A22" s="90" t="s">
        <v>136</v>
      </c>
      <c r="B22" s="82">
        <v>196.71</v>
      </c>
      <c r="C22" s="82">
        <v>150.53</v>
      </c>
      <c r="D22" s="82">
        <v>129.02000000000001</v>
      </c>
      <c r="E22" s="82">
        <v>139.54</v>
      </c>
      <c r="F22" s="82">
        <v>171.06</v>
      </c>
      <c r="G22" s="82">
        <v>155.63</v>
      </c>
      <c r="H22" s="82">
        <v>153.05000000000001</v>
      </c>
      <c r="I22" s="82">
        <v>157.44</v>
      </c>
      <c r="J22" s="82">
        <v>150.1</v>
      </c>
      <c r="K22" s="82">
        <v>140.65</v>
      </c>
      <c r="L22" s="82">
        <v>153.71</v>
      </c>
      <c r="M22" s="82">
        <v>148.97999999999999</v>
      </c>
      <c r="N22" s="82">
        <v>161.09</v>
      </c>
      <c r="O22" s="82">
        <v>175.26</v>
      </c>
      <c r="P22" s="82">
        <v>180.44</v>
      </c>
      <c r="Q22" s="82">
        <v>188.39</v>
      </c>
      <c r="R22" s="82">
        <v>188</v>
      </c>
      <c r="S22" s="82">
        <v>225.52</v>
      </c>
      <c r="U22" s="83">
        <v>0.80723058299501105</v>
      </c>
      <c r="V22" s="83">
        <v>-4.5769319729843776</v>
      </c>
      <c r="W22" s="83">
        <v>-0.24796575535289689</v>
      </c>
      <c r="X22" s="83">
        <v>5.6290264827961511</v>
      </c>
      <c r="Y22" s="71"/>
      <c r="Z22" s="71"/>
      <c r="AA22" s="71"/>
      <c r="AB22" s="71"/>
      <c r="AC22" s="71"/>
      <c r="AD22" s="93">
        <v>19.957446808510642</v>
      </c>
    </row>
    <row r="23" spans="1:30" ht="18.75" customHeight="1">
      <c r="A23" s="92" t="s">
        <v>137</v>
      </c>
      <c r="B23" s="84">
        <v>44.8</v>
      </c>
      <c r="C23" s="84">
        <v>36.31</v>
      </c>
      <c r="D23" s="84">
        <v>31.54</v>
      </c>
      <c r="E23" s="84">
        <v>33.049999999999997</v>
      </c>
      <c r="F23" s="84">
        <v>40.590000000000003</v>
      </c>
      <c r="G23" s="84">
        <v>40.68</v>
      </c>
      <c r="H23" s="84">
        <v>39.409999999999997</v>
      </c>
      <c r="I23" s="84">
        <v>39.18</v>
      </c>
      <c r="J23" s="84">
        <v>37.93</v>
      </c>
      <c r="K23" s="84">
        <v>36.840000000000003</v>
      </c>
      <c r="L23" s="84">
        <v>41.37</v>
      </c>
      <c r="M23" s="84">
        <v>50.07</v>
      </c>
      <c r="N23" s="84">
        <v>48.73</v>
      </c>
      <c r="O23" s="84">
        <v>51.27</v>
      </c>
      <c r="P23" s="84">
        <v>59.11</v>
      </c>
      <c r="Q23" s="84">
        <v>62.45</v>
      </c>
      <c r="R23" s="84">
        <v>71.92</v>
      </c>
      <c r="S23" s="84">
        <v>82.08</v>
      </c>
      <c r="U23" s="78">
        <v>3.6258715207358128</v>
      </c>
      <c r="V23" s="78">
        <v>-1.910936974378552</v>
      </c>
      <c r="W23" s="78">
        <v>0.33695460586238291</v>
      </c>
      <c r="X23" s="78">
        <v>10.282703465045762</v>
      </c>
      <c r="Y23" s="71"/>
      <c r="Z23" s="78"/>
      <c r="AA23" s="78"/>
      <c r="AB23" s="78"/>
      <c r="AC23" s="78"/>
      <c r="AD23" s="86">
        <v>14.12680756395995</v>
      </c>
    </row>
    <row r="24" spans="1:30">
      <c r="A24" s="255" t="s">
        <v>51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</row>
    <row r="25" spans="1:30">
      <c r="A25" s="283" t="s">
        <v>138</v>
      </c>
      <c r="B25" s="283"/>
      <c r="C25" s="283"/>
      <c r="D25" s="283"/>
      <c r="E25" s="283"/>
      <c r="F25" s="283"/>
      <c r="G25" s="283"/>
      <c r="H25" s="283"/>
      <c r="I25" s="283"/>
      <c r="J25" s="283"/>
      <c r="K25" s="283"/>
      <c r="L25" s="283"/>
      <c r="M25" s="283"/>
      <c r="N25" s="283"/>
      <c r="O25" s="283"/>
      <c r="P25" s="283"/>
      <c r="Q25" s="255"/>
      <c r="R25" s="255"/>
      <c r="S25" s="255"/>
    </row>
    <row r="26" spans="1:30">
      <c r="A26" s="255" t="s">
        <v>236</v>
      </c>
      <c r="B26" s="255"/>
      <c r="C26" s="255"/>
      <c r="D26" s="255"/>
      <c r="E26" s="255"/>
      <c r="F26" s="255"/>
      <c r="G26" s="255"/>
      <c r="H26" s="255"/>
      <c r="I26" s="255"/>
      <c r="J26" s="255"/>
      <c r="K26" s="255"/>
      <c r="L26" s="255"/>
      <c r="M26" s="255"/>
      <c r="N26" s="255"/>
      <c r="O26" s="255"/>
      <c r="P26" s="255"/>
      <c r="Q26" s="255"/>
      <c r="R26" s="255"/>
      <c r="S26" s="255"/>
    </row>
    <row r="27" spans="1:30">
      <c r="B27" s="255"/>
      <c r="C27" s="255"/>
      <c r="D27" s="255"/>
      <c r="E27" s="255"/>
      <c r="F27" s="255"/>
      <c r="G27" s="255"/>
      <c r="H27" s="255"/>
      <c r="I27" s="255"/>
      <c r="J27" s="255"/>
      <c r="K27" s="255"/>
      <c r="L27" s="255"/>
      <c r="M27" s="255"/>
      <c r="N27" s="255"/>
      <c r="O27" s="255"/>
      <c r="P27" s="255"/>
      <c r="Q27" s="255"/>
      <c r="R27" s="255"/>
      <c r="S27" s="255"/>
    </row>
    <row r="28" spans="1:30" ht="19.5" customHeight="1">
      <c r="A28" s="280" t="s">
        <v>139</v>
      </c>
      <c r="B28" s="280"/>
      <c r="C28" s="280"/>
      <c r="D28" s="280"/>
      <c r="E28" s="280"/>
      <c r="F28" s="280"/>
      <c r="G28" s="280"/>
      <c r="H28" s="280"/>
      <c r="I28" s="280"/>
      <c r="J28" s="280"/>
      <c r="K28" s="280"/>
      <c r="L28" s="280"/>
      <c r="M28" s="280"/>
      <c r="N28" s="280"/>
      <c r="O28" s="280"/>
      <c r="P28" s="280"/>
      <c r="Q28" s="68"/>
      <c r="R28" s="68"/>
      <c r="S28" s="68"/>
    </row>
    <row r="29" spans="1:30" ht="32.25" customHeight="1">
      <c r="A29" s="258"/>
      <c r="B29" s="281">
        <v>2000</v>
      </c>
      <c r="C29" s="281">
        <v>2001</v>
      </c>
      <c r="D29" s="281">
        <v>2002</v>
      </c>
      <c r="E29" s="281">
        <v>2003</v>
      </c>
      <c r="F29" s="281">
        <v>2004</v>
      </c>
      <c r="G29" s="281">
        <v>2005</v>
      </c>
      <c r="H29" s="281">
        <v>2006</v>
      </c>
      <c r="I29" s="281">
        <v>2007</v>
      </c>
      <c r="J29" s="281">
        <v>2008</v>
      </c>
      <c r="K29" s="281">
        <v>2009</v>
      </c>
      <c r="L29" s="281">
        <v>2010</v>
      </c>
      <c r="M29" s="281">
        <v>2011</v>
      </c>
      <c r="N29" s="284">
        <v>2012</v>
      </c>
      <c r="O29" s="284">
        <v>2013</v>
      </c>
      <c r="P29" s="281" t="s">
        <v>140</v>
      </c>
      <c r="Q29" s="281">
        <v>2015</v>
      </c>
      <c r="R29" s="286">
        <v>2016</v>
      </c>
      <c r="S29" s="286" t="s">
        <v>62</v>
      </c>
      <c r="T29" s="74"/>
      <c r="U29" s="285" t="s">
        <v>35</v>
      </c>
      <c r="V29" s="285"/>
      <c r="W29" s="285"/>
      <c r="X29" s="285"/>
      <c r="Y29" s="75"/>
      <c r="Z29" s="285" t="s">
        <v>36</v>
      </c>
      <c r="AA29" s="285"/>
      <c r="AB29" s="285"/>
      <c r="AC29" s="285"/>
      <c r="AD29" s="285"/>
    </row>
    <row r="30" spans="1:30" s="74" customFormat="1" ht="14.25" customHeight="1">
      <c r="A30" s="259"/>
      <c r="B30" s="282"/>
      <c r="C30" s="282"/>
      <c r="D30" s="282"/>
      <c r="E30" s="282"/>
      <c r="F30" s="282"/>
      <c r="G30" s="282"/>
      <c r="H30" s="282"/>
      <c r="I30" s="282"/>
      <c r="J30" s="282"/>
      <c r="K30" s="282"/>
      <c r="L30" s="282"/>
      <c r="M30" s="282"/>
      <c r="N30" s="282"/>
      <c r="O30" s="282"/>
      <c r="P30" s="282"/>
      <c r="Q30" s="282"/>
      <c r="R30" s="287"/>
      <c r="S30" s="287"/>
      <c r="U30" s="260" t="s">
        <v>63</v>
      </c>
      <c r="V30" s="260" t="s">
        <v>37</v>
      </c>
      <c r="W30" s="260" t="s">
        <v>38</v>
      </c>
      <c r="X30" s="260" t="s">
        <v>64</v>
      </c>
      <c r="Y30" s="76"/>
      <c r="Z30" s="260" t="s">
        <v>39</v>
      </c>
      <c r="AA30" s="260" t="s">
        <v>37</v>
      </c>
      <c r="AB30" s="260" t="s">
        <v>38</v>
      </c>
      <c r="AC30" s="260" t="s">
        <v>40</v>
      </c>
      <c r="AD30" s="260" t="s">
        <v>65</v>
      </c>
    </row>
    <row r="31" spans="1:30" ht="18.75" customHeight="1">
      <c r="A31" s="87" t="s">
        <v>118</v>
      </c>
      <c r="B31" s="80">
        <v>1186.32</v>
      </c>
      <c r="C31" s="80">
        <v>954.39</v>
      </c>
      <c r="D31" s="80">
        <v>1005.02</v>
      </c>
      <c r="E31" s="80">
        <v>960.81</v>
      </c>
      <c r="F31" s="80">
        <v>971.33</v>
      </c>
      <c r="G31" s="80">
        <v>1010.91</v>
      </c>
      <c r="H31" s="80">
        <v>1008.76</v>
      </c>
      <c r="I31" s="80">
        <v>968.88</v>
      </c>
      <c r="J31" s="80">
        <v>930.05</v>
      </c>
      <c r="K31" s="80">
        <v>984.15</v>
      </c>
      <c r="L31" s="80">
        <v>1057.68</v>
      </c>
      <c r="M31" s="80">
        <v>1099.96</v>
      </c>
      <c r="N31" s="80">
        <v>1118.5999999999999</v>
      </c>
      <c r="O31" s="80">
        <v>1172.25</v>
      </c>
      <c r="P31" s="80">
        <v>1154.19</v>
      </c>
      <c r="Q31" s="80">
        <v>1199.21</v>
      </c>
      <c r="R31" s="80">
        <v>1206.8</v>
      </c>
      <c r="S31" s="80">
        <v>1200.46</v>
      </c>
      <c r="U31" s="81">
        <v>6.9722753779632995E-2</v>
      </c>
      <c r="V31" s="81">
        <v>-3.149441807387432</v>
      </c>
      <c r="W31" s="81">
        <v>0.90864160864798649</v>
      </c>
      <c r="X31" s="81">
        <v>1.8254176816163037</v>
      </c>
      <c r="Y31" s="71"/>
      <c r="Z31" s="71"/>
      <c r="AA31" s="71"/>
      <c r="AB31" s="71"/>
      <c r="AC31" s="71"/>
      <c r="AD31" s="93">
        <v>-0.52535631421941653</v>
      </c>
    </row>
    <row r="32" spans="1:30" ht="18.75" customHeight="1">
      <c r="A32" s="89" t="s">
        <v>119</v>
      </c>
      <c r="B32" s="84">
        <v>913.18</v>
      </c>
      <c r="C32" s="84">
        <v>721.41</v>
      </c>
      <c r="D32" s="84">
        <v>779.27</v>
      </c>
      <c r="E32" s="84">
        <v>727.71</v>
      </c>
      <c r="F32" s="84">
        <v>715.6</v>
      </c>
      <c r="G32" s="84">
        <v>735.43</v>
      </c>
      <c r="H32" s="84">
        <v>740.18</v>
      </c>
      <c r="I32" s="84">
        <v>707.31</v>
      </c>
      <c r="J32" s="84">
        <v>681.21</v>
      </c>
      <c r="K32" s="84">
        <v>732.84</v>
      </c>
      <c r="L32" s="84">
        <v>774.18</v>
      </c>
      <c r="M32" s="84">
        <v>826.73</v>
      </c>
      <c r="N32" s="84">
        <v>826.53</v>
      </c>
      <c r="O32" s="84">
        <v>850.54</v>
      </c>
      <c r="P32" s="84">
        <v>823.92</v>
      </c>
      <c r="Q32" s="84">
        <v>865.6</v>
      </c>
      <c r="R32" s="84">
        <v>865.83</v>
      </c>
      <c r="S32" s="84">
        <v>838.82</v>
      </c>
      <c r="U32" s="81">
        <v>-0.49838258554916193</v>
      </c>
      <c r="V32" s="81">
        <v>-4.2371659898121088</v>
      </c>
      <c r="W32" s="81">
        <v>1.0322723978376969</v>
      </c>
      <c r="X32" s="81">
        <v>1.1521833355935041</v>
      </c>
      <c r="Y32" s="71"/>
      <c r="Z32" s="78"/>
      <c r="AA32" s="78"/>
      <c r="AB32" s="78"/>
      <c r="AC32" s="78"/>
      <c r="AD32" s="86">
        <v>-3.1195500271415857</v>
      </c>
    </row>
    <row r="33" spans="1:30" ht="18.75" customHeight="1">
      <c r="A33" s="90" t="s">
        <v>120</v>
      </c>
      <c r="B33" s="82">
        <v>249.86</v>
      </c>
      <c r="C33" s="82">
        <v>38.31</v>
      </c>
      <c r="D33" s="82">
        <v>204.48</v>
      </c>
      <c r="E33" s="82">
        <v>141.47999999999999</v>
      </c>
      <c r="F33" s="82">
        <v>87.09</v>
      </c>
      <c r="G33" s="82">
        <v>193.43</v>
      </c>
      <c r="H33" s="82">
        <v>165.98</v>
      </c>
      <c r="I33" s="82">
        <v>102.58</v>
      </c>
      <c r="J33" s="82">
        <v>72.989999999999995</v>
      </c>
      <c r="K33" s="82">
        <v>127.76</v>
      </c>
      <c r="L33" s="82">
        <v>126.77</v>
      </c>
      <c r="M33" s="82">
        <v>133.93</v>
      </c>
      <c r="N33" s="82">
        <v>130.25</v>
      </c>
      <c r="O33" s="82">
        <v>133.44999999999999</v>
      </c>
      <c r="P33" s="82">
        <v>130.80000000000001</v>
      </c>
      <c r="Q33" s="82">
        <v>141.97</v>
      </c>
      <c r="R33" s="82">
        <v>132.80000000000001</v>
      </c>
      <c r="S33" s="82">
        <v>89.83</v>
      </c>
      <c r="U33" s="81">
        <v>-5.8400635532670941</v>
      </c>
      <c r="V33" s="81">
        <v>-4.9908529435535476</v>
      </c>
      <c r="W33" s="81">
        <v>-8.1035929593382896</v>
      </c>
      <c r="X33" s="81">
        <v>-4.8016825278196507</v>
      </c>
      <c r="Y33" s="71"/>
      <c r="Z33" s="71"/>
      <c r="AA33" s="71"/>
      <c r="AB33" s="71"/>
      <c r="AC33" s="71"/>
      <c r="AD33" s="93">
        <v>-32.356927710843379</v>
      </c>
    </row>
    <row r="34" spans="1:30" ht="18.75" customHeight="1">
      <c r="A34" s="90" t="s">
        <v>121</v>
      </c>
      <c r="B34" s="82">
        <v>166.69</v>
      </c>
      <c r="C34" s="82">
        <v>123.9</v>
      </c>
      <c r="D34" s="82">
        <v>104.57</v>
      </c>
      <c r="E34" s="82">
        <v>111.97</v>
      </c>
      <c r="F34" s="82">
        <v>121.92</v>
      </c>
      <c r="G34" s="82">
        <v>113.34</v>
      </c>
      <c r="H34" s="82">
        <v>114.07</v>
      </c>
      <c r="I34" s="82">
        <v>119.43</v>
      </c>
      <c r="J34" s="82">
        <v>108.85</v>
      </c>
      <c r="K34" s="82">
        <v>117.69</v>
      </c>
      <c r="L34" s="82">
        <v>123.71</v>
      </c>
      <c r="M34" s="82">
        <v>126.75</v>
      </c>
      <c r="N34" s="82">
        <v>125.46</v>
      </c>
      <c r="O34" s="82">
        <v>127.43</v>
      </c>
      <c r="P34" s="82">
        <v>128.80000000000001</v>
      </c>
      <c r="Q34" s="82">
        <v>130.07</v>
      </c>
      <c r="R34" s="82">
        <v>132.32</v>
      </c>
      <c r="S34" s="82">
        <v>141.75</v>
      </c>
      <c r="U34" s="71">
        <v>-0.94882793445686398</v>
      </c>
      <c r="V34" s="71">
        <v>-7.424784360569725</v>
      </c>
      <c r="W34" s="71">
        <v>1.7663784783278569</v>
      </c>
      <c r="X34" s="71">
        <v>1.9636716616482586</v>
      </c>
      <c r="Y34" s="71"/>
      <c r="Z34" s="71"/>
      <c r="AA34" s="71"/>
      <c r="AB34" s="71"/>
      <c r="AC34" s="71"/>
      <c r="AD34" s="93">
        <v>7.1266626360338634</v>
      </c>
    </row>
    <row r="35" spans="1:30" ht="18.75" customHeight="1">
      <c r="A35" s="91" t="s">
        <v>122</v>
      </c>
      <c r="B35" s="82">
        <v>138.63999999999999</v>
      </c>
      <c r="C35" s="82">
        <v>99.31</v>
      </c>
      <c r="D35" s="82">
        <v>86.61</v>
      </c>
      <c r="E35" s="82">
        <v>92.4</v>
      </c>
      <c r="F35" s="82">
        <v>85.8</v>
      </c>
      <c r="G35" s="82">
        <v>92.65</v>
      </c>
      <c r="H35" s="82">
        <v>93.7</v>
      </c>
      <c r="I35" s="82">
        <v>98.38</v>
      </c>
      <c r="J35" s="82">
        <v>88.59</v>
      </c>
      <c r="K35" s="82">
        <v>96.14</v>
      </c>
      <c r="L35" s="82">
        <v>101.91</v>
      </c>
      <c r="M35" s="82">
        <v>104.25</v>
      </c>
      <c r="N35" s="82">
        <v>104.19</v>
      </c>
      <c r="O35" s="82">
        <v>105.48</v>
      </c>
      <c r="P35" s="82">
        <v>108.64</v>
      </c>
      <c r="Q35" s="82">
        <v>109.72</v>
      </c>
      <c r="R35" s="82">
        <v>111.92</v>
      </c>
      <c r="S35" s="82">
        <v>121.99</v>
      </c>
      <c r="U35" s="71">
        <v>-0.74977255431319945</v>
      </c>
      <c r="V35" s="71">
        <v>-7.7446895190529492</v>
      </c>
      <c r="W35" s="71">
        <v>1.9234875364253057</v>
      </c>
      <c r="X35" s="71">
        <v>2.6025617499533249</v>
      </c>
      <c r="Y35" s="71"/>
      <c r="Z35" s="71"/>
      <c r="AA35" s="71"/>
      <c r="AB35" s="71"/>
      <c r="AC35" s="71"/>
      <c r="AD35" s="93">
        <v>8.9974982130092869</v>
      </c>
    </row>
    <row r="36" spans="1:30" ht="18.75" customHeight="1">
      <c r="A36" s="91" t="s">
        <v>123</v>
      </c>
      <c r="B36" s="82">
        <v>25.33</v>
      </c>
      <c r="C36" s="82">
        <v>21.03</v>
      </c>
      <c r="D36" s="82">
        <v>14.18</v>
      </c>
      <c r="E36" s="82">
        <v>16.12</v>
      </c>
      <c r="F36" s="82">
        <v>32.159999999999997</v>
      </c>
      <c r="G36" s="82">
        <v>14.76</v>
      </c>
      <c r="H36" s="82">
        <v>14.47</v>
      </c>
      <c r="I36" s="82">
        <v>15.19</v>
      </c>
      <c r="J36" s="82">
        <v>14.43</v>
      </c>
      <c r="K36" s="82">
        <v>15.74</v>
      </c>
      <c r="L36" s="82">
        <v>15.89</v>
      </c>
      <c r="M36" s="82">
        <v>16.899999999999999</v>
      </c>
      <c r="N36" s="82">
        <v>15.81</v>
      </c>
      <c r="O36" s="82">
        <v>16.829999999999998</v>
      </c>
      <c r="P36" s="82">
        <v>15.15</v>
      </c>
      <c r="Q36" s="82">
        <v>15</v>
      </c>
      <c r="R36" s="82">
        <v>14.54</v>
      </c>
      <c r="S36" s="82">
        <v>13.09</v>
      </c>
      <c r="U36" s="71">
        <v>-3.8087526853821663</v>
      </c>
      <c r="V36" s="71">
        <v>-10.238472698574409</v>
      </c>
      <c r="W36" s="71">
        <v>1.4863207296913927</v>
      </c>
      <c r="X36" s="71">
        <v>-2.7311730257669864</v>
      </c>
      <c r="Y36" s="71"/>
      <c r="Z36" s="71"/>
      <c r="AA36" s="71"/>
      <c r="AB36" s="71"/>
      <c r="AC36" s="71"/>
      <c r="AD36" s="93">
        <v>-9.972489683631359</v>
      </c>
    </row>
    <row r="37" spans="1:30" ht="18.75" customHeight="1">
      <c r="A37" s="91" t="s">
        <v>124</v>
      </c>
      <c r="B37" s="82">
        <v>5.87</v>
      </c>
      <c r="C37" s="82">
        <v>5.88</v>
      </c>
      <c r="D37" s="82">
        <v>5.88</v>
      </c>
      <c r="E37" s="82">
        <v>5.88</v>
      </c>
      <c r="F37" s="82">
        <v>5.88</v>
      </c>
      <c r="G37" s="82">
        <v>5.88</v>
      </c>
      <c r="H37" s="82">
        <v>5.88</v>
      </c>
      <c r="I37" s="82">
        <v>5.85</v>
      </c>
      <c r="J37" s="82">
        <v>5.88</v>
      </c>
      <c r="K37" s="82">
        <v>5.88</v>
      </c>
      <c r="L37" s="82">
        <v>5.95</v>
      </c>
      <c r="M37" s="82">
        <v>5.6</v>
      </c>
      <c r="N37" s="82">
        <v>5.46</v>
      </c>
      <c r="O37" s="82">
        <v>5.15</v>
      </c>
      <c r="P37" s="82">
        <v>4.99</v>
      </c>
      <c r="Q37" s="82">
        <v>5.34</v>
      </c>
      <c r="R37" s="82">
        <v>5.82</v>
      </c>
      <c r="S37" s="82">
        <v>6.4</v>
      </c>
      <c r="U37" s="71">
        <v>0.50978533865817521</v>
      </c>
      <c r="V37" s="71">
        <v>3.4048356548121994E-2</v>
      </c>
      <c r="W37" s="71">
        <v>0.23696948284217534</v>
      </c>
      <c r="X37" s="71">
        <v>1.046968051457986</v>
      </c>
      <c r="Y37" s="71"/>
      <c r="Z37" s="71"/>
      <c r="AA37" s="71"/>
      <c r="AB37" s="71"/>
      <c r="AC37" s="71"/>
      <c r="AD37" s="93">
        <v>9.9656357388316152</v>
      </c>
    </row>
    <row r="38" spans="1:30" ht="18.75" customHeight="1">
      <c r="A38" s="90" t="s">
        <v>125</v>
      </c>
      <c r="B38" s="82">
        <v>191.76</v>
      </c>
      <c r="C38" s="82">
        <v>167.75</v>
      </c>
      <c r="D38" s="82">
        <v>186.04</v>
      </c>
      <c r="E38" s="82">
        <v>214.31</v>
      </c>
      <c r="F38" s="82">
        <v>233.75</v>
      </c>
      <c r="G38" s="82">
        <v>229.35</v>
      </c>
      <c r="H38" s="82">
        <v>232.81</v>
      </c>
      <c r="I38" s="82">
        <v>242.54</v>
      </c>
      <c r="J38" s="82">
        <v>237.21</v>
      </c>
      <c r="K38" s="82">
        <v>225.34</v>
      </c>
      <c r="L38" s="82">
        <v>252.01</v>
      </c>
      <c r="M38" s="82">
        <v>273.01</v>
      </c>
      <c r="N38" s="82">
        <v>288.75</v>
      </c>
      <c r="O38" s="82">
        <v>304.5</v>
      </c>
      <c r="P38" s="82">
        <v>295.17</v>
      </c>
      <c r="Q38" s="82">
        <v>309.76</v>
      </c>
      <c r="R38" s="82">
        <v>300.11</v>
      </c>
      <c r="S38" s="82">
        <v>303.89</v>
      </c>
      <c r="U38" s="71">
        <v>2.7453694525287231</v>
      </c>
      <c r="V38" s="71">
        <v>3.6449495995244829</v>
      </c>
      <c r="W38" s="71">
        <v>1.9022576606294139</v>
      </c>
      <c r="X38" s="71">
        <v>2.7103219850445948</v>
      </c>
      <c r="Y38" s="71"/>
      <c r="Z38" s="71"/>
      <c r="AA38" s="71"/>
      <c r="AB38" s="71"/>
      <c r="AC38" s="71"/>
      <c r="AD38" s="93">
        <v>1.2595381693379002</v>
      </c>
    </row>
    <row r="39" spans="1:30" ht="18.75" customHeight="1">
      <c r="A39" s="91" t="s">
        <v>126</v>
      </c>
      <c r="B39" s="82">
        <v>1.91</v>
      </c>
      <c r="C39" s="82">
        <v>1.59</v>
      </c>
      <c r="D39" s="82">
        <v>3.6</v>
      </c>
      <c r="E39" s="82">
        <v>8.65</v>
      </c>
      <c r="F39" s="82">
        <v>5.01</v>
      </c>
      <c r="G39" s="82">
        <v>5.21</v>
      </c>
      <c r="H39" s="82">
        <v>4.21</v>
      </c>
      <c r="I39" s="82">
        <v>4.84</v>
      </c>
      <c r="J39" s="82">
        <v>4.7</v>
      </c>
      <c r="K39" s="82">
        <v>4.37</v>
      </c>
      <c r="L39" s="82">
        <v>4.72</v>
      </c>
      <c r="M39" s="82">
        <v>5.1100000000000003</v>
      </c>
      <c r="N39" s="82">
        <v>5.05</v>
      </c>
      <c r="O39" s="82">
        <v>4.57</v>
      </c>
      <c r="P39" s="82">
        <v>4.1100000000000003</v>
      </c>
      <c r="Q39" s="82">
        <v>4.2300000000000004</v>
      </c>
      <c r="R39" s="82">
        <v>4.0199999999999996</v>
      </c>
      <c r="S39" s="82">
        <v>4.0199999999999996</v>
      </c>
      <c r="U39" s="71">
        <v>4.4747485270866472</v>
      </c>
      <c r="V39" s="71">
        <v>22.225232260077242</v>
      </c>
      <c r="W39" s="71">
        <v>-1.9560375260104013</v>
      </c>
      <c r="X39" s="71">
        <v>-2.2671464588150836</v>
      </c>
      <c r="Y39" s="71"/>
      <c r="Z39" s="71"/>
      <c r="AA39" s="71"/>
      <c r="AB39" s="71"/>
      <c r="AC39" s="71"/>
      <c r="AD39" s="93">
        <v>0</v>
      </c>
    </row>
    <row r="40" spans="1:30" ht="18.75" customHeight="1">
      <c r="A40" s="91" t="s">
        <v>127</v>
      </c>
      <c r="B40" s="82">
        <v>189.15</v>
      </c>
      <c r="C40" s="82">
        <v>165.26</v>
      </c>
      <c r="D40" s="82">
        <v>180.78</v>
      </c>
      <c r="E40" s="82">
        <v>201.71</v>
      </c>
      <c r="F40" s="82">
        <v>226.88</v>
      </c>
      <c r="G40" s="82">
        <v>222.15</v>
      </c>
      <c r="H40" s="82">
        <v>227.03</v>
      </c>
      <c r="I40" s="82">
        <v>236.11</v>
      </c>
      <c r="J40" s="82">
        <v>230.89</v>
      </c>
      <c r="K40" s="82">
        <v>219.34</v>
      </c>
      <c r="L40" s="82">
        <v>245.65</v>
      </c>
      <c r="M40" s="82">
        <v>266.25</v>
      </c>
      <c r="N40" s="82">
        <v>281.91000000000003</v>
      </c>
      <c r="O40" s="82">
        <v>298.11</v>
      </c>
      <c r="P40" s="82">
        <v>289.17</v>
      </c>
      <c r="Q40" s="82">
        <v>303.63</v>
      </c>
      <c r="R40" s="82">
        <v>294.38</v>
      </c>
      <c r="S40" s="82">
        <v>298.20999999999998</v>
      </c>
      <c r="U40" s="71">
        <v>2.7141660806703882</v>
      </c>
      <c r="V40" s="71">
        <v>3.2685298551667019</v>
      </c>
      <c r="W40" s="71">
        <v>2.031457421970817</v>
      </c>
      <c r="X40" s="71">
        <v>2.8085769392161231</v>
      </c>
      <c r="Y40" s="71"/>
      <c r="Z40" s="71"/>
      <c r="AA40" s="71"/>
      <c r="AB40" s="71"/>
      <c r="AC40" s="71"/>
      <c r="AD40" s="93">
        <v>1.3010394727902657</v>
      </c>
    </row>
    <row r="41" spans="1:30" ht="18.75" customHeight="1">
      <c r="A41" s="91" t="s">
        <v>128</v>
      </c>
      <c r="B41" s="82">
        <v>1.66</v>
      </c>
      <c r="C41" s="82">
        <v>1.66</v>
      </c>
      <c r="D41" s="82">
        <v>1.66</v>
      </c>
      <c r="E41" s="82">
        <v>1.66</v>
      </c>
      <c r="F41" s="82">
        <v>1.66</v>
      </c>
      <c r="G41" s="82">
        <v>1.66</v>
      </c>
      <c r="H41" s="82">
        <v>1.66</v>
      </c>
      <c r="I41" s="82">
        <v>1.62</v>
      </c>
      <c r="J41" s="82">
        <v>1.65</v>
      </c>
      <c r="K41" s="82">
        <v>1.65</v>
      </c>
      <c r="L41" s="82">
        <v>1.65</v>
      </c>
      <c r="M41" s="82">
        <v>1.65</v>
      </c>
      <c r="N41" s="82">
        <v>1.79</v>
      </c>
      <c r="O41" s="82">
        <v>1.85</v>
      </c>
      <c r="P41" s="82">
        <v>1.95</v>
      </c>
      <c r="Q41" s="82">
        <v>1.97</v>
      </c>
      <c r="R41" s="82">
        <v>1.8</v>
      </c>
      <c r="S41" s="82">
        <v>1.76</v>
      </c>
      <c r="U41" s="71">
        <v>0.34468802102212148</v>
      </c>
      <c r="V41" s="71">
        <v>0</v>
      </c>
      <c r="W41" s="71">
        <v>-0.12077329939603754</v>
      </c>
      <c r="X41" s="71">
        <v>0.92624219083128345</v>
      </c>
      <c r="Y41" s="71"/>
      <c r="Z41" s="71"/>
      <c r="AA41" s="71"/>
      <c r="AB41" s="71"/>
      <c r="AC41" s="71"/>
      <c r="AD41" s="93">
        <v>-2.2222222222222241</v>
      </c>
    </row>
    <row r="42" spans="1:30" ht="18.75" customHeight="1">
      <c r="A42" s="90" t="s">
        <v>129</v>
      </c>
      <c r="B42" s="82">
        <v>48.57</v>
      </c>
      <c r="C42" s="82">
        <v>48.57</v>
      </c>
      <c r="D42" s="82">
        <v>48.57</v>
      </c>
      <c r="E42" s="82">
        <v>48.57</v>
      </c>
      <c r="F42" s="82">
        <v>48.57</v>
      </c>
      <c r="G42" s="82">
        <v>48.57</v>
      </c>
      <c r="H42" s="82">
        <v>48.57</v>
      </c>
      <c r="I42" s="82">
        <v>46.27</v>
      </c>
      <c r="J42" s="82">
        <v>47.99</v>
      </c>
      <c r="K42" s="82">
        <v>48.57</v>
      </c>
      <c r="L42" s="82">
        <v>48.57</v>
      </c>
      <c r="M42" s="82">
        <v>48.57</v>
      </c>
      <c r="N42" s="82">
        <v>51.17</v>
      </c>
      <c r="O42" s="82">
        <v>51.79</v>
      </c>
      <c r="P42" s="82">
        <v>49.81</v>
      </c>
      <c r="Q42" s="82">
        <v>50.21</v>
      </c>
      <c r="R42" s="82">
        <v>49.06</v>
      </c>
      <c r="S42" s="82">
        <v>55.17</v>
      </c>
      <c r="U42" s="71">
        <v>0.75230553407792389</v>
      </c>
      <c r="V42" s="71">
        <v>0</v>
      </c>
      <c r="W42" s="71">
        <v>0</v>
      </c>
      <c r="X42" s="71">
        <v>1.8368560018501512</v>
      </c>
      <c r="Y42" s="71"/>
      <c r="Z42" s="71"/>
      <c r="AA42" s="71"/>
      <c r="AB42" s="71"/>
      <c r="AC42" s="71"/>
      <c r="AD42" s="93">
        <v>12.45413779046066</v>
      </c>
    </row>
    <row r="43" spans="1:30" ht="18.75" customHeight="1">
      <c r="A43" s="90" t="s">
        <v>130</v>
      </c>
      <c r="B43" s="82">
        <v>322</v>
      </c>
      <c r="C43" s="82">
        <v>282.82</v>
      </c>
      <c r="D43" s="82">
        <v>258.24</v>
      </c>
      <c r="E43" s="82">
        <v>224.9</v>
      </c>
      <c r="F43" s="82">
        <v>222.03</v>
      </c>
      <c r="G43" s="82">
        <v>191.21</v>
      </c>
      <c r="H43" s="82">
        <v>206.86</v>
      </c>
      <c r="I43" s="82">
        <v>202.98</v>
      </c>
      <c r="J43" s="82">
        <v>211.23</v>
      </c>
      <c r="K43" s="82">
        <v>213.52</v>
      </c>
      <c r="L43" s="82">
        <v>223.03</v>
      </c>
      <c r="M43" s="82">
        <v>244.47</v>
      </c>
      <c r="N43" s="82">
        <v>230.9</v>
      </c>
      <c r="O43" s="82">
        <v>232.88</v>
      </c>
      <c r="P43" s="82">
        <v>218.65</v>
      </c>
      <c r="Q43" s="82">
        <v>232.89</v>
      </c>
      <c r="R43" s="82">
        <v>249.81</v>
      </c>
      <c r="S43" s="82">
        <v>244.16</v>
      </c>
      <c r="U43" s="71">
        <v>-1.614633333963722</v>
      </c>
      <c r="V43" s="71">
        <v>-9.898723060784608</v>
      </c>
      <c r="W43" s="71">
        <v>3.1265612773188511</v>
      </c>
      <c r="X43" s="71">
        <v>1.3015032983846542</v>
      </c>
      <c r="Y43" s="71"/>
      <c r="Z43" s="71"/>
      <c r="AA43" s="71"/>
      <c r="AB43" s="71"/>
      <c r="AC43" s="71"/>
      <c r="AD43" s="93">
        <v>-2.2617189063688423</v>
      </c>
    </row>
    <row r="44" spans="1:30" ht="18.75" customHeight="1">
      <c r="A44" s="91" t="s">
        <v>131</v>
      </c>
      <c r="B44" s="82">
        <v>295.79000000000002</v>
      </c>
      <c r="C44" s="82">
        <v>260.36</v>
      </c>
      <c r="D44" s="82">
        <v>237.98</v>
      </c>
      <c r="E44" s="82">
        <v>205.36</v>
      </c>
      <c r="F44" s="82">
        <v>202.53</v>
      </c>
      <c r="G44" s="82">
        <v>171.88</v>
      </c>
      <c r="H44" s="82">
        <v>187.63</v>
      </c>
      <c r="I44" s="82">
        <v>184.3</v>
      </c>
      <c r="J44" s="82">
        <v>193.51</v>
      </c>
      <c r="K44" s="82">
        <v>195.44</v>
      </c>
      <c r="L44" s="82">
        <v>203.25</v>
      </c>
      <c r="M44" s="82">
        <v>220.24</v>
      </c>
      <c r="N44" s="82">
        <v>215.54</v>
      </c>
      <c r="O44" s="82">
        <v>219.74</v>
      </c>
      <c r="P44" s="82">
        <v>207.64</v>
      </c>
      <c r="Q44" s="82">
        <v>220.11</v>
      </c>
      <c r="R44" s="82">
        <v>227.54</v>
      </c>
      <c r="S44" s="82">
        <v>220.88</v>
      </c>
      <c r="U44" s="71">
        <v>-1.7031540798874811</v>
      </c>
      <c r="V44" s="71">
        <v>-10.288447682189982</v>
      </c>
      <c r="W44" s="71">
        <v>3.4096437216684539</v>
      </c>
      <c r="X44" s="71">
        <v>1.1954146326660586</v>
      </c>
      <c r="Y44" s="71"/>
      <c r="Z44" s="71"/>
      <c r="AA44" s="71"/>
      <c r="AB44" s="71"/>
      <c r="AC44" s="71"/>
      <c r="AD44" s="93">
        <v>-2.9269578975125237</v>
      </c>
    </row>
    <row r="45" spans="1:30" ht="18.75" customHeight="1">
      <c r="A45" s="91" t="s">
        <v>132</v>
      </c>
      <c r="B45" s="82">
        <v>6.16</v>
      </c>
      <c r="C45" s="82">
        <v>5.75</v>
      </c>
      <c r="D45" s="82">
        <v>4.6900000000000004</v>
      </c>
      <c r="E45" s="82">
        <v>4.75</v>
      </c>
      <c r="F45" s="82">
        <v>4.33</v>
      </c>
      <c r="G45" s="82">
        <v>5.76</v>
      </c>
      <c r="H45" s="82">
        <v>5.0599999999999996</v>
      </c>
      <c r="I45" s="82">
        <v>4.17</v>
      </c>
      <c r="J45" s="82">
        <v>3.48</v>
      </c>
      <c r="K45" s="82">
        <v>3.64</v>
      </c>
      <c r="L45" s="82">
        <v>4.04</v>
      </c>
      <c r="M45" s="82">
        <v>3.9</v>
      </c>
      <c r="N45" s="82">
        <v>5.52</v>
      </c>
      <c r="O45" s="82">
        <v>6.66</v>
      </c>
      <c r="P45" s="82">
        <v>6.49</v>
      </c>
      <c r="Q45" s="82">
        <v>6.39</v>
      </c>
      <c r="R45" s="82">
        <v>5.41</v>
      </c>
      <c r="S45" s="82">
        <v>5.96</v>
      </c>
      <c r="U45" s="71">
        <v>-0.19396632682000536</v>
      </c>
      <c r="V45" s="71">
        <v>-1.3338109020688771</v>
      </c>
      <c r="W45" s="71">
        <v>-6.8480873879060322</v>
      </c>
      <c r="X45" s="71">
        <v>5.7118215584173848</v>
      </c>
      <c r="Y45" s="71"/>
      <c r="Z45" s="71"/>
      <c r="AA45" s="71"/>
      <c r="AB45" s="71"/>
      <c r="AC45" s="71"/>
      <c r="AD45" s="93">
        <v>10.166358595194081</v>
      </c>
    </row>
    <row r="46" spans="1:30" ht="18.75" customHeight="1">
      <c r="A46" s="91" t="s">
        <v>133</v>
      </c>
      <c r="B46" s="82">
        <v>17.5</v>
      </c>
      <c r="C46" s="82">
        <v>14.15</v>
      </c>
      <c r="D46" s="82">
        <v>13.21</v>
      </c>
      <c r="E46" s="82">
        <v>13.93</v>
      </c>
      <c r="F46" s="82">
        <v>14.67</v>
      </c>
      <c r="G46" s="82">
        <v>14.01</v>
      </c>
      <c r="H46" s="82">
        <v>14.26</v>
      </c>
      <c r="I46" s="82">
        <v>14.77</v>
      </c>
      <c r="J46" s="82">
        <v>13.99</v>
      </c>
      <c r="K46" s="82">
        <v>14.21</v>
      </c>
      <c r="L46" s="82">
        <v>15.49</v>
      </c>
      <c r="M46" s="82">
        <v>20.329999999999998</v>
      </c>
      <c r="N46" s="82">
        <v>9.84</v>
      </c>
      <c r="O46" s="82">
        <v>7.2</v>
      </c>
      <c r="P46" s="82">
        <v>5.62</v>
      </c>
      <c r="Q46" s="82">
        <v>7.03</v>
      </c>
      <c r="R46" s="82">
        <v>14.26</v>
      </c>
      <c r="S46" s="82">
        <v>14.72</v>
      </c>
      <c r="U46" s="83">
        <v>-1.012450261401876</v>
      </c>
      <c r="V46" s="83">
        <v>-4.3510917442353803</v>
      </c>
      <c r="W46" s="83">
        <v>2.0287712720309159</v>
      </c>
      <c r="X46" s="83">
        <v>-0.72574708882749972</v>
      </c>
      <c r="Y46" s="71"/>
      <c r="Z46" s="71"/>
      <c r="AA46" s="71"/>
      <c r="AB46" s="71"/>
      <c r="AC46" s="71"/>
      <c r="AD46" s="93">
        <v>3.2258064516129092</v>
      </c>
    </row>
    <row r="47" spans="1:30" ht="18.75" customHeight="1">
      <c r="A47" s="92" t="s">
        <v>134</v>
      </c>
      <c r="B47" s="84">
        <v>228.11</v>
      </c>
      <c r="C47" s="84">
        <v>196.52</v>
      </c>
      <c r="D47" s="84">
        <v>188.15</v>
      </c>
      <c r="E47" s="84">
        <v>196.35</v>
      </c>
      <c r="F47" s="84">
        <v>218.57</v>
      </c>
      <c r="G47" s="84">
        <v>237.48</v>
      </c>
      <c r="H47" s="84">
        <v>230.74</v>
      </c>
      <c r="I47" s="84">
        <v>224.57</v>
      </c>
      <c r="J47" s="84">
        <v>213.68</v>
      </c>
      <c r="K47" s="84">
        <v>215.34</v>
      </c>
      <c r="L47" s="84">
        <v>242.73</v>
      </c>
      <c r="M47" s="84">
        <v>223.16</v>
      </c>
      <c r="N47" s="84">
        <v>242.76</v>
      </c>
      <c r="O47" s="84">
        <v>269.68</v>
      </c>
      <c r="P47" s="84">
        <v>270.98</v>
      </c>
      <c r="Q47" s="84">
        <v>270.37</v>
      </c>
      <c r="R47" s="84">
        <v>268.95999999999998</v>
      </c>
      <c r="S47" s="84">
        <v>286.70999999999998</v>
      </c>
      <c r="U47" s="81">
        <v>1.3540457684234397</v>
      </c>
      <c r="V47" s="81">
        <v>0.80835852944536324</v>
      </c>
      <c r="W47" s="81">
        <v>0.43828376783623391</v>
      </c>
      <c r="X47" s="81">
        <v>2.4074001468722406</v>
      </c>
      <c r="Y47" s="71"/>
      <c r="Z47" s="78"/>
      <c r="AA47" s="78"/>
      <c r="AB47" s="78"/>
      <c r="AC47" s="78"/>
      <c r="AD47" s="86">
        <v>6.5994943486020228</v>
      </c>
    </row>
    <row r="48" spans="1:30" ht="18.75" customHeight="1">
      <c r="A48" s="90" t="s">
        <v>135</v>
      </c>
      <c r="B48" s="82">
        <v>63.74</v>
      </c>
      <c r="C48" s="82">
        <v>64.87</v>
      </c>
      <c r="D48" s="82">
        <v>62.2</v>
      </c>
      <c r="E48" s="82">
        <v>54.18</v>
      </c>
      <c r="F48" s="82">
        <v>60.97</v>
      </c>
      <c r="G48" s="82">
        <v>85.7</v>
      </c>
      <c r="H48" s="82">
        <v>76.5</v>
      </c>
      <c r="I48" s="82">
        <v>66.56</v>
      </c>
      <c r="J48" s="82">
        <v>66.38</v>
      </c>
      <c r="K48" s="82">
        <v>71.010000000000005</v>
      </c>
      <c r="L48" s="82">
        <v>84.77</v>
      </c>
      <c r="M48" s="82">
        <v>74.180000000000007</v>
      </c>
      <c r="N48" s="82">
        <v>85.61</v>
      </c>
      <c r="O48" s="82">
        <v>98.4</v>
      </c>
      <c r="P48" s="82">
        <v>97.98</v>
      </c>
      <c r="Q48" s="82">
        <v>89.21</v>
      </c>
      <c r="R48" s="82">
        <v>88.94</v>
      </c>
      <c r="S48" s="82">
        <v>88.17</v>
      </c>
      <c r="U48" s="81">
        <v>1.9268849938997246</v>
      </c>
      <c r="V48" s="81">
        <v>6.0996014563702738</v>
      </c>
      <c r="W48" s="81">
        <v>-0.21798444773850623</v>
      </c>
      <c r="X48" s="81">
        <v>0.56336758698727341</v>
      </c>
      <c r="Y48" s="71"/>
      <c r="Z48" s="71"/>
      <c r="AA48" s="71"/>
      <c r="AB48" s="71"/>
      <c r="AC48" s="71"/>
      <c r="AD48" s="93">
        <v>-0.86575219248931423</v>
      </c>
    </row>
    <row r="49" spans="1:30" ht="18.75" customHeight="1">
      <c r="A49" s="90" t="s">
        <v>136</v>
      </c>
      <c r="B49" s="82">
        <v>166.02</v>
      </c>
      <c r="C49" s="82">
        <v>133.72</v>
      </c>
      <c r="D49" s="82">
        <v>127.94</v>
      </c>
      <c r="E49" s="82">
        <v>143.55000000000001</v>
      </c>
      <c r="F49" s="82">
        <v>159.08000000000001</v>
      </c>
      <c r="G49" s="82">
        <v>153.22999999999999</v>
      </c>
      <c r="H49" s="82">
        <v>154.94</v>
      </c>
      <c r="I49" s="82">
        <v>158.27000000000001</v>
      </c>
      <c r="J49" s="82">
        <v>147.65</v>
      </c>
      <c r="K49" s="82">
        <v>144.93</v>
      </c>
      <c r="L49" s="82">
        <v>158.25</v>
      </c>
      <c r="M49" s="82">
        <v>148.97999999999999</v>
      </c>
      <c r="N49" s="82">
        <v>157.15</v>
      </c>
      <c r="O49" s="82">
        <v>171.64</v>
      </c>
      <c r="P49" s="82">
        <v>173.27</v>
      </c>
      <c r="Q49" s="82">
        <v>179.79</v>
      </c>
      <c r="R49" s="82">
        <v>178.67</v>
      </c>
      <c r="S49" s="82">
        <v>195.57</v>
      </c>
      <c r="U49" s="83">
        <v>0.9682463391619045</v>
      </c>
      <c r="V49" s="83">
        <v>-1.5905785910533266</v>
      </c>
      <c r="W49" s="83">
        <v>0.64680280178741612</v>
      </c>
      <c r="X49" s="83">
        <v>3.0711047566505112</v>
      </c>
      <c r="Y49" s="71"/>
      <c r="Z49" s="71"/>
      <c r="AA49" s="71"/>
      <c r="AB49" s="71"/>
      <c r="AC49" s="71"/>
      <c r="AD49" s="93">
        <v>9.4587787541277244</v>
      </c>
    </row>
    <row r="50" spans="1:30" ht="18.75" customHeight="1">
      <c r="A50" s="92" t="s">
        <v>137</v>
      </c>
      <c r="B50" s="84">
        <v>41.02</v>
      </c>
      <c r="C50" s="84">
        <v>34.25</v>
      </c>
      <c r="D50" s="84">
        <v>32.78</v>
      </c>
      <c r="E50" s="84">
        <v>35.159999999999997</v>
      </c>
      <c r="F50" s="84">
        <v>39.08</v>
      </c>
      <c r="G50" s="84">
        <v>40.64</v>
      </c>
      <c r="H50" s="84">
        <v>39.89</v>
      </c>
      <c r="I50" s="84">
        <v>39.299999999999997</v>
      </c>
      <c r="J50" s="84">
        <v>37.200000000000003</v>
      </c>
      <c r="K50" s="84">
        <v>37.25</v>
      </c>
      <c r="L50" s="84">
        <v>41.63</v>
      </c>
      <c r="M50" s="84">
        <v>50.07</v>
      </c>
      <c r="N50" s="84">
        <v>49.31</v>
      </c>
      <c r="O50" s="84">
        <v>52.21</v>
      </c>
      <c r="P50" s="84">
        <v>60.08</v>
      </c>
      <c r="Q50" s="84">
        <v>63.22</v>
      </c>
      <c r="R50" s="84">
        <v>72.459999999999994</v>
      </c>
      <c r="S50" s="84">
        <v>77.14</v>
      </c>
      <c r="U50" s="78">
        <v>3.7849431283531132</v>
      </c>
      <c r="V50" s="78">
        <v>-0.18596585630505924</v>
      </c>
      <c r="W50" s="78">
        <v>0.48252558202401818</v>
      </c>
      <c r="X50" s="78">
        <v>9.2113066902148599</v>
      </c>
      <c r="Y50" s="71"/>
      <c r="Z50" s="78"/>
      <c r="AA50" s="78"/>
      <c r="AB50" s="78"/>
      <c r="AC50" s="78"/>
      <c r="AD50" s="86">
        <v>6.4587358542644315</v>
      </c>
    </row>
    <row r="51" spans="1:30">
      <c r="A51" s="255" t="s">
        <v>51</v>
      </c>
      <c r="B51" s="77"/>
      <c r="C51" s="77"/>
      <c r="D51" s="77"/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</row>
    <row r="52" spans="1:30">
      <c r="A52" s="283" t="s">
        <v>138</v>
      </c>
      <c r="B52" s="283"/>
      <c r="C52" s="283"/>
      <c r="D52" s="283"/>
      <c r="E52" s="283"/>
      <c r="F52" s="283"/>
      <c r="G52" s="283"/>
      <c r="H52" s="283"/>
      <c r="I52" s="283"/>
      <c r="J52" s="283"/>
      <c r="K52" s="283"/>
      <c r="L52" s="283"/>
      <c r="M52" s="283"/>
      <c r="N52" s="283"/>
      <c r="O52" s="283"/>
      <c r="P52" s="283"/>
      <c r="Q52" s="255"/>
      <c r="R52" s="255"/>
      <c r="S52" s="255"/>
    </row>
    <row r="53" spans="1:30">
      <c r="A53" s="255" t="s">
        <v>236</v>
      </c>
      <c r="B53" s="255"/>
      <c r="C53" s="255"/>
      <c r="D53" s="255"/>
      <c r="E53" s="255"/>
      <c r="F53" s="255"/>
      <c r="G53" s="255"/>
      <c r="H53" s="255"/>
      <c r="I53" s="255"/>
      <c r="J53" s="255"/>
      <c r="K53" s="255"/>
      <c r="L53" s="255"/>
      <c r="M53" s="255"/>
      <c r="N53" s="255"/>
      <c r="O53" s="255"/>
      <c r="P53" s="255"/>
      <c r="Q53" s="255"/>
      <c r="R53" s="255"/>
      <c r="S53" s="255"/>
    </row>
    <row r="54" spans="1:30">
      <c r="B54" s="255"/>
      <c r="C54" s="255"/>
      <c r="D54" s="255"/>
      <c r="E54" s="255"/>
      <c r="F54" s="255"/>
      <c r="G54" s="255"/>
      <c r="H54" s="255"/>
      <c r="I54" s="255"/>
      <c r="J54" s="255"/>
      <c r="K54" s="255"/>
      <c r="L54" s="255"/>
      <c r="M54" s="255"/>
      <c r="N54" s="255"/>
      <c r="O54" s="255"/>
      <c r="P54" s="255"/>
      <c r="Q54" s="255"/>
      <c r="R54" s="255"/>
      <c r="S54" s="255"/>
    </row>
    <row r="55" spans="1:30" ht="19.5" customHeight="1">
      <c r="A55" s="280" t="s">
        <v>141</v>
      </c>
      <c r="B55" s="280"/>
      <c r="C55" s="280"/>
      <c r="D55" s="280"/>
      <c r="E55" s="280"/>
      <c r="F55" s="280"/>
      <c r="G55" s="280"/>
      <c r="H55" s="280"/>
      <c r="I55" s="280"/>
      <c r="J55" s="280"/>
      <c r="K55" s="280"/>
      <c r="L55" s="280"/>
      <c r="M55" s="280"/>
      <c r="N55" s="280"/>
      <c r="O55" s="280"/>
      <c r="P55" s="280"/>
      <c r="Q55" s="68"/>
      <c r="R55" s="68"/>
      <c r="S55" s="68"/>
    </row>
    <row r="56" spans="1:30" ht="32.25" customHeight="1">
      <c r="A56" s="258"/>
      <c r="B56" s="281">
        <v>2000</v>
      </c>
      <c r="C56" s="281">
        <v>2001</v>
      </c>
      <c r="D56" s="281">
        <v>2002</v>
      </c>
      <c r="E56" s="281">
        <v>2003</v>
      </c>
      <c r="F56" s="281">
        <v>2004</v>
      </c>
      <c r="G56" s="281">
        <v>2005</v>
      </c>
      <c r="H56" s="281">
        <v>2006</v>
      </c>
      <c r="I56" s="281">
        <v>2007</v>
      </c>
      <c r="J56" s="281">
        <v>2008</v>
      </c>
      <c r="K56" s="281">
        <v>2009</v>
      </c>
      <c r="L56" s="281">
        <v>2010</v>
      </c>
      <c r="M56" s="281">
        <v>2011</v>
      </c>
      <c r="N56" s="284">
        <v>2012</v>
      </c>
      <c r="O56" s="284">
        <v>2013</v>
      </c>
      <c r="P56" s="281">
        <v>2014</v>
      </c>
      <c r="Q56" s="281">
        <v>2015</v>
      </c>
      <c r="R56" s="286">
        <v>2016</v>
      </c>
      <c r="S56" s="286" t="s">
        <v>62</v>
      </c>
      <c r="T56" s="74"/>
      <c r="U56" s="285" t="s">
        <v>35</v>
      </c>
      <c r="V56" s="285"/>
      <c r="W56" s="285"/>
      <c r="X56" s="285"/>
      <c r="Y56" s="75"/>
      <c r="Z56" s="285" t="s">
        <v>36</v>
      </c>
      <c r="AA56" s="285"/>
      <c r="AB56" s="285"/>
      <c r="AC56" s="285"/>
      <c r="AD56" s="285"/>
    </row>
    <row r="57" spans="1:30" s="74" customFormat="1" ht="14.25" customHeight="1">
      <c r="A57" s="259"/>
      <c r="B57" s="282"/>
      <c r="C57" s="282"/>
      <c r="D57" s="282"/>
      <c r="E57" s="282"/>
      <c r="F57" s="282"/>
      <c r="G57" s="282"/>
      <c r="H57" s="282"/>
      <c r="I57" s="282"/>
      <c r="J57" s="282"/>
      <c r="K57" s="282"/>
      <c r="L57" s="282"/>
      <c r="M57" s="282"/>
      <c r="N57" s="282"/>
      <c r="O57" s="282"/>
      <c r="P57" s="282"/>
      <c r="Q57" s="282"/>
      <c r="R57" s="287"/>
      <c r="S57" s="287"/>
      <c r="U57" s="260" t="s">
        <v>63</v>
      </c>
      <c r="V57" s="260" t="s">
        <v>37</v>
      </c>
      <c r="W57" s="260" t="s">
        <v>38</v>
      </c>
      <c r="X57" s="260" t="s">
        <v>64</v>
      </c>
      <c r="Y57" s="76"/>
      <c r="Z57" s="260" t="s">
        <v>39</v>
      </c>
      <c r="AA57" s="260" t="s">
        <v>37</v>
      </c>
      <c r="AB57" s="260" t="s">
        <v>38</v>
      </c>
      <c r="AC57" s="260" t="s">
        <v>40</v>
      </c>
      <c r="AD57" s="260" t="s">
        <v>65</v>
      </c>
    </row>
    <row r="58" spans="1:30" ht="18.75" customHeight="1">
      <c r="A58" s="94" t="s">
        <v>118</v>
      </c>
      <c r="B58" s="95">
        <v>122.86904039382291</v>
      </c>
      <c r="C58" s="95">
        <v>120.480097234883</v>
      </c>
      <c r="D58" s="95">
        <v>112.07438657937155</v>
      </c>
      <c r="E58" s="95">
        <v>112.37809764677719</v>
      </c>
      <c r="F58" s="95">
        <v>114.02612912192561</v>
      </c>
      <c r="G58" s="95">
        <v>105.40997714930114</v>
      </c>
      <c r="H58" s="95">
        <v>104.55906261152306</v>
      </c>
      <c r="I58" s="95">
        <v>104.41540748080259</v>
      </c>
      <c r="J58" s="95">
        <v>105.90505886780279</v>
      </c>
      <c r="K58" s="95">
        <v>97.038053142305557</v>
      </c>
      <c r="L58" s="95">
        <v>96.904545798351108</v>
      </c>
      <c r="M58" s="95">
        <v>100</v>
      </c>
      <c r="N58" s="95">
        <v>99.548542821383876</v>
      </c>
      <c r="O58" s="95">
        <v>101.5448923011303</v>
      </c>
      <c r="P58" s="95">
        <v>103.21350904097244</v>
      </c>
      <c r="Q58" s="95">
        <v>104.63721950283936</v>
      </c>
      <c r="R58" s="95">
        <v>102.72041763341069</v>
      </c>
      <c r="S58" s="95">
        <v>104.93394198890425</v>
      </c>
      <c r="T58" s="96"/>
      <c r="U58" s="81">
        <v>-0.92387083089749966</v>
      </c>
      <c r="V58" s="81">
        <v>-3.0187336826770328</v>
      </c>
      <c r="W58" s="81">
        <v>-1.6685402891188694</v>
      </c>
      <c r="X58" s="81">
        <v>1.1436993434081888</v>
      </c>
      <c r="Y58" s="71"/>
      <c r="Z58" s="71"/>
      <c r="AA58" s="71"/>
      <c r="AB58" s="71"/>
      <c r="AC58" s="71"/>
      <c r="AD58" s="93">
        <v>2.1549020209333669</v>
      </c>
    </row>
    <row r="59" spans="1:30" ht="18.75" customHeight="1">
      <c r="A59" s="97" t="s">
        <v>119</v>
      </c>
      <c r="B59" s="98">
        <v>125.44295757681947</v>
      </c>
      <c r="C59" s="98">
        <v>124.16933505218945</v>
      </c>
      <c r="D59" s="98">
        <v>116.41279659168195</v>
      </c>
      <c r="E59" s="98">
        <v>116.78278435090901</v>
      </c>
      <c r="F59" s="98">
        <v>115.96562325321409</v>
      </c>
      <c r="G59" s="98">
        <v>107.60235508478036</v>
      </c>
      <c r="H59" s="98">
        <v>106.82671782539384</v>
      </c>
      <c r="I59" s="98">
        <v>106.19530333234368</v>
      </c>
      <c r="J59" s="98">
        <v>107.66283524904215</v>
      </c>
      <c r="K59" s="98">
        <v>95.937721740079695</v>
      </c>
      <c r="L59" s="98">
        <v>97.309411248030187</v>
      </c>
      <c r="M59" s="98">
        <v>100</v>
      </c>
      <c r="N59" s="98">
        <v>99.857234462148995</v>
      </c>
      <c r="O59" s="98">
        <v>102.76059914877607</v>
      </c>
      <c r="P59" s="98">
        <v>105.50174774249928</v>
      </c>
      <c r="Q59" s="98">
        <v>105.98313308687615</v>
      </c>
      <c r="R59" s="98">
        <v>104.83351235230933</v>
      </c>
      <c r="S59" s="98">
        <v>105.36706325552561</v>
      </c>
      <c r="T59" s="96"/>
      <c r="U59" s="81">
        <v>-1.0206441807748545</v>
      </c>
      <c r="V59" s="81">
        <v>-3.0215812944568099</v>
      </c>
      <c r="W59" s="81">
        <v>-1.990852052397829</v>
      </c>
      <c r="X59" s="81">
        <v>1.1429738233992071</v>
      </c>
      <c r="Y59" s="71"/>
      <c r="Z59" s="78"/>
      <c r="AA59" s="78"/>
      <c r="AB59" s="78"/>
      <c r="AC59" s="78"/>
      <c r="AD59" s="86">
        <v>0.50895070788356267</v>
      </c>
    </row>
    <row r="60" spans="1:30" ht="18.75" customHeight="1">
      <c r="A60" s="99" t="s">
        <v>120</v>
      </c>
      <c r="B60" s="100">
        <v>41.295125270151281</v>
      </c>
      <c r="C60" s="100">
        <v>72.513703993735305</v>
      </c>
      <c r="D60" s="100">
        <v>69.806338028169023</v>
      </c>
      <c r="E60" s="100">
        <v>70.433983601922549</v>
      </c>
      <c r="F60" s="100">
        <v>78.608336203926967</v>
      </c>
      <c r="G60" s="100">
        <v>73.225456237398532</v>
      </c>
      <c r="H60" s="100">
        <v>67.194842752138811</v>
      </c>
      <c r="I60" s="100">
        <v>75.872489764086566</v>
      </c>
      <c r="J60" s="100">
        <v>98.945060967255799</v>
      </c>
      <c r="K60" s="100">
        <v>92.603318722604882</v>
      </c>
      <c r="L60" s="100">
        <v>97.996371381241616</v>
      </c>
      <c r="M60" s="100">
        <v>100</v>
      </c>
      <c r="N60" s="100">
        <v>104.39923224568138</v>
      </c>
      <c r="O60" s="100">
        <v>106.15961034095167</v>
      </c>
      <c r="P60" s="100">
        <v>104.80122324159022</v>
      </c>
      <c r="Q60" s="100">
        <v>104.8742692118053</v>
      </c>
      <c r="R60" s="100">
        <v>100.24849397590361</v>
      </c>
      <c r="S60" s="100">
        <v>100.21151063119224</v>
      </c>
      <c r="T60" s="96"/>
      <c r="U60" s="81">
        <v>5.353305410303566</v>
      </c>
      <c r="V60" s="81">
        <v>12.137962187552542</v>
      </c>
      <c r="W60" s="81">
        <v>6.0009070951791532</v>
      </c>
      <c r="X60" s="81">
        <v>0.31983334100300631</v>
      </c>
      <c r="Y60" s="71"/>
      <c r="Z60" s="71"/>
      <c r="AA60" s="71"/>
      <c r="AB60" s="71"/>
      <c r="AC60" s="71"/>
      <c r="AD60" s="93">
        <v>-3.6891671131002723E-2</v>
      </c>
    </row>
    <row r="61" spans="1:30" ht="18.75" customHeight="1">
      <c r="A61" s="99" t="s">
        <v>121</v>
      </c>
      <c r="B61" s="100">
        <v>162.1093046973424</v>
      </c>
      <c r="C61" s="100">
        <v>143.73688458434222</v>
      </c>
      <c r="D61" s="100">
        <v>119.29807784259347</v>
      </c>
      <c r="E61" s="100">
        <v>112.00321514691436</v>
      </c>
      <c r="F61" s="100">
        <v>134.21916010498686</v>
      </c>
      <c r="G61" s="100">
        <v>124.9250044115052</v>
      </c>
      <c r="H61" s="100">
        <v>126.79056719558166</v>
      </c>
      <c r="I61" s="100">
        <v>121.72820899271539</v>
      </c>
      <c r="J61" s="100">
        <v>110.28938906752413</v>
      </c>
      <c r="K61" s="100">
        <v>103.67066020902371</v>
      </c>
      <c r="L61" s="100">
        <v>98.318648452024902</v>
      </c>
      <c r="M61" s="100">
        <v>100</v>
      </c>
      <c r="N61" s="100">
        <v>97.12258887294756</v>
      </c>
      <c r="O61" s="100">
        <v>101.47531978341048</v>
      </c>
      <c r="P61" s="100">
        <v>107.05745341614904</v>
      </c>
      <c r="Q61" s="100">
        <v>111.57069270392866</v>
      </c>
      <c r="R61" s="100">
        <v>114.57829504232167</v>
      </c>
      <c r="S61" s="100">
        <v>108.47971781305115</v>
      </c>
      <c r="T61" s="96"/>
      <c r="U61" s="71">
        <v>-2.3352860111167328</v>
      </c>
      <c r="V61" s="71">
        <v>-5.0776927215001262</v>
      </c>
      <c r="W61" s="71">
        <v>-4.67708707184189</v>
      </c>
      <c r="X61" s="71">
        <v>1.4149093293153392</v>
      </c>
      <c r="Y61" s="71"/>
      <c r="Z61" s="71"/>
      <c r="AA61" s="71"/>
      <c r="AB61" s="71"/>
      <c r="AC61" s="71"/>
      <c r="AD61" s="93">
        <v>-5.3226287116751845</v>
      </c>
    </row>
    <row r="62" spans="1:30" ht="18.75" customHeight="1">
      <c r="A62" s="101" t="s">
        <v>122</v>
      </c>
      <c r="B62" s="100">
        <v>158.41748413156378</v>
      </c>
      <c r="C62" s="100">
        <v>140.7511831638304</v>
      </c>
      <c r="D62" s="100">
        <v>120.62117538390487</v>
      </c>
      <c r="E62" s="100">
        <v>108.60389610389609</v>
      </c>
      <c r="F62" s="100">
        <v>136.68997668997667</v>
      </c>
      <c r="G62" s="100">
        <v>123.70210469508905</v>
      </c>
      <c r="H62" s="100">
        <v>129.8932764140875</v>
      </c>
      <c r="I62" s="100">
        <v>123.39906485057939</v>
      </c>
      <c r="J62" s="100">
        <v>111.06219663618919</v>
      </c>
      <c r="K62" s="100">
        <v>104.39983357603495</v>
      </c>
      <c r="L62" s="100">
        <v>97.085663821018542</v>
      </c>
      <c r="M62" s="100">
        <v>100</v>
      </c>
      <c r="N62" s="100">
        <v>96.986275074383329</v>
      </c>
      <c r="O62" s="100">
        <v>101.83921122487676</v>
      </c>
      <c r="P62" s="100">
        <v>107.95287187039764</v>
      </c>
      <c r="Q62" s="100">
        <v>113.35216915785638</v>
      </c>
      <c r="R62" s="100">
        <v>116.753037884203</v>
      </c>
      <c r="S62" s="100">
        <v>109.74670054922535</v>
      </c>
      <c r="T62" s="96"/>
      <c r="U62" s="71">
        <v>-2.1360265879051488</v>
      </c>
      <c r="V62" s="71">
        <v>-4.8267729137499664</v>
      </c>
      <c r="W62" s="71">
        <v>-4.7301233073336331</v>
      </c>
      <c r="X62" s="71">
        <v>1.7665836778897992</v>
      </c>
      <c r="Y62" s="71"/>
      <c r="Z62" s="71"/>
      <c r="AA62" s="71"/>
      <c r="AB62" s="71"/>
      <c r="AC62" s="71"/>
      <c r="AD62" s="93">
        <v>-6.0009893206604268</v>
      </c>
    </row>
    <row r="63" spans="1:30" ht="18.75" customHeight="1">
      <c r="A63" s="101" t="s">
        <v>123</v>
      </c>
      <c r="B63" s="100">
        <v>164.54796683774182</v>
      </c>
      <c r="C63" s="100">
        <v>144.50784593437945</v>
      </c>
      <c r="D63" s="100">
        <v>95.133991537376588</v>
      </c>
      <c r="E63" s="100">
        <v>114.39205955334988</v>
      </c>
      <c r="F63" s="100">
        <v>119.99378109452738</v>
      </c>
      <c r="G63" s="100">
        <v>132.92682926829269</v>
      </c>
      <c r="H63" s="100">
        <v>105.66689702833447</v>
      </c>
      <c r="I63" s="100">
        <v>110.40157998683344</v>
      </c>
      <c r="J63" s="100">
        <v>104.85100485100484</v>
      </c>
      <c r="K63" s="100">
        <v>98.538754764930118</v>
      </c>
      <c r="L63" s="100">
        <v>106.41913152926368</v>
      </c>
      <c r="M63" s="100">
        <v>100</v>
      </c>
      <c r="N63" s="100">
        <v>96.015180265654649</v>
      </c>
      <c r="O63" s="100">
        <v>99.881164587046939</v>
      </c>
      <c r="P63" s="100">
        <v>103.82838283828384</v>
      </c>
      <c r="Q63" s="100">
        <v>102.8</v>
      </c>
      <c r="R63" s="100">
        <v>104.8830811554333</v>
      </c>
      <c r="S63" s="100">
        <v>101.75706646294881</v>
      </c>
      <c r="T63" s="96"/>
      <c r="U63" s="71">
        <v>-2.7875506351279555</v>
      </c>
      <c r="V63" s="71">
        <v>-4.1782661367645861</v>
      </c>
      <c r="W63" s="71">
        <v>-4.3507843668398323</v>
      </c>
      <c r="X63" s="71">
        <v>-0.63791515765097007</v>
      </c>
      <c r="Y63" s="71"/>
      <c r="Z63" s="71"/>
      <c r="AA63" s="71"/>
      <c r="AB63" s="71"/>
      <c r="AC63" s="71"/>
      <c r="AD63" s="93">
        <v>-2.9804756477852106</v>
      </c>
    </row>
    <row r="64" spans="1:30" ht="18.75" customHeight="1">
      <c r="A64" s="101" t="s">
        <v>124</v>
      </c>
      <c r="B64" s="100">
        <v>151.78875638841566</v>
      </c>
      <c r="C64" s="100">
        <v>134.69387755102039</v>
      </c>
      <c r="D64" s="100">
        <v>115.47619047619048</v>
      </c>
      <c r="E64" s="100">
        <v>112.41496598639455</v>
      </c>
      <c r="F64" s="100">
        <v>132.31292517006804</v>
      </c>
      <c r="G64" s="100">
        <v>125.17006802721089</v>
      </c>
      <c r="H64" s="100">
        <v>129.76190476190476</v>
      </c>
      <c r="I64" s="100">
        <v>123.24786324786325</v>
      </c>
      <c r="J64" s="100">
        <v>110.88435374149658</v>
      </c>
      <c r="K64" s="100">
        <v>104.25170068027212</v>
      </c>
      <c r="L64" s="100">
        <v>96.974789915966369</v>
      </c>
      <c r="M64" s="100">
        <v>100</v>
      </c>
      <c r="N64" s="100">
        <v>102.93040293040295</v>
      </c>
      <c r="O64" s="100">
        <v>98.834951456310677</v>
      </c>
      <c r="P64" s="100">
        <v>97.995991983967926</v>
      </c>
      <c r="Q64" s="100">
        <v>99.812734082397</v>
      </c>
      <c r="R64" s="100">
        <v>97.9381443298969</v>
      </c>
      <c r="S64" s="100">
        <v>102.8125</v>
      </c>
      <c r="T64" s="96"/>
      <c r="U64" s="71">
        <v>-2.2656046659376594</v>
      </c>
      <c r="V64" s="71">
        <v>-3.7829190439914284</v>
      </c>
      <c r="W64" s="71">
        <v>-4.9763579793419606</v>
      </c>
      <c r="X64" s="71">
        <v>0.83858075451768155</v>
      </c>
      <c r="Y64" s="71"/>
      <c r="Z64" s="71"/>
      <c r="AA64" s="71"/>
      <c r="AB64" s="71"/>
      <c r="AC64" s="71"/>
      <c r="AD64" s="93">
        <v>4.9769736842105337</v>
      </c>
    </row>
    <row r="65" spans="1:30" ht="18.75" customHeight="1">
      <c r="A65" s="99" t="s">
        <v>125</v>
      </c>
      <c r="B65" s="100">
        <v>98.216520650813521</v>
      </c>
      <c r="C65" s="100">
        <v>99.821162444113256</v>
      </c>
      <c r="D65" s="100">
        <v>93.71102988604602</v>
      </c>
      <c r="E65" s="100">
        <v>91.344314311044741</v>
      </c>
      <c r="F65" s="100">
        <v>96.560427807486633</v>
      </c>
      <c r="G65" s="100">
        <v>91.201220841508615</v>
      </c>
      <c r="H65" s="100">
        <v>86.229113869679139</v>
      </c>
      <c r="I65" s="100">
        <v>90.137709243836071</v>
      </c>
      <c r="J65" s="100">
        <v>98.865983727498843</v>
      </c>
      <c r="K65" s="100">
        <v>95.220555604863762</v>
      </c>
      <c r="L65" s="100">
        <v>98.047696519979368</v>
      </c>
      <c r="M65" s="100">
        <v>100</v>
      </c>
      <c r="N65" s="100">
        <v>103.0926406926407</v>
      </c>
      <c r="O65" s="100">
        <v>104.84400656814449</v>
      </c>
      <c r="P65" s="100">
        <v>105.33252024257207</v>
      </c>
      <c r="Q65" s="100">
        <v>102.80862603305785</v>
      </c>
      <c r="R65" s="100">
        <v>99.836726533604349</v>
      </c>
      <c r="S65" s="100">
        <v>97.877521471585112</v>
      </c>
      <c r="T65" s="96"/>
      <c r="U65" s="71">
        <v>-2.0336283679567302E-2</v>
      </c>
      <c r="V65" s="71">
        <v>-1.4711936692276217</v>
      </c>
      <c r="W65" s="71">
        <v>1.4582456762201046</v>
      </c>
      <c r="X65" s="71">
        <v>-2.4813254052558076E-2</v>
      </c>
      <c r="Y65" s="71"/>
      <c r="Z65" s="71"/>
      <c r="AA65" s="71"/>
      <c r="AB65" s="71"/>
      <c r="AC65" s="71"/>
      <c r="AD65" s="93">
        <v>-1.9624091554722418</v>
      </c>
    </row>
    <row r="66" spans="1:30" ht="18.75" customHeight="1">
      <c r="A66" s="101" t="s">
        <v>126</v>
      </c>
      <c r="B66" s="100">
        <v>165.44502617801049</v>
      </c>
      <c r="C66" s="100">
        <v>148.42767295597483</v>
      </c>
      <c r="D66" s="100">
        <v>141.66666666666666</v>
      </c>
      <c r="E66" s="100">
        <v>135.26011560693641</v>
      </c>
      <c r="F66" s="100">
        <v>132.13572854291417</v>
      </c>
      <c r="G66" s="100">
        <v>123.60844529750482</v>
      </c>
      <c r="H66" s="100">
        <v>100.71258907363421</v>
      </c>
      <c r="I66" s="100">
        <v>90.702479338842963</v>
      </c>
      <c r="J66" s="100">
        <v>88.936170212765958</v>
      </c>
      <c r="K66" s="100">
        <v>97.025171624713963</v>
      </c>
      <c r="L66" s="100">
        <v>98.940677966101703</v>
      </c>
      <c r="M66" s="100">
        <v>100</v>
      </c>
      <c r="N66" s="100">
        <v>107.12871287128714</v>
      </c>
      <c r="O66" s="100">
        <v>110.94091903719911</v>
      </c>
      <c r="P66" s="100">
        <v>116.54501216545012</v>
      </c>
      <c r="Q66" s="100">
        <v>118.9125295508274</v>
      </c>
      <c r="R66" s="100">
        <v>114.6766169154229</v>
      </c>
      <c r="S66" s="100">
        <v>114.42786069651743</v>
      </c>
      <c r="T66" s="96"/>
      <c r="U66" s="71">
        <v>-2.1454413397126282</v>
      </c>
      <c r="V66" s="71">
        <v>-5.6636897639113499</v>
      </c>
      <c r="W66" s="71">
        <v>-4.3543225507661987</v>
      </c>
      <c r="X66" s="71">
        <v>2.0992175451074235</v>
      </c>
      <c r="Y66" s="71"/>
      <c r="Z66" s="71"/>
      <c r="AA66" s="71"/>
      <c r="AB66" s="71"/>
      <c r="AC66" s="71"/>
      <c r="AD66" s="93">
        <v>-0.21691973969630998</v>
      </c>
    </row>
    <row r="67" spans="1:30" ht="18.75" customHeight="1">
      <c r="A67" s="101" t="s">
        <v>127</v>
      </c>
      <c r="B67" s="100">
        <v>96.468411313772137</v>
      </c>
      <c r="C67" s="100">
        <v>98.432772600750326</v>
      </c>
      <c r="D67" s="100">
        <v>92.333222701626283</v>
      </c>
      <c r="E67" s="100">
        <v>90.149224133657228</v>
      </c>
      <c r="F67" s="100">
        <v>95.614421720733432</v>
      </c>
      <c r="G67" s="100">
        <v>90.339860454647763</v>
      </c>
      <c r="H67" s="100">
        <v>85.825661806809677</v>
      </c>
      <c r="I67" s="100">
        <v>90.114777010715343</v>
      </c>
      <c r="J67" s="100">
        <v>99.129455584910559</v>
      </c>
      <c r="K67" s="100">
        <v>95.167320142244918</v>
      </c>
      <c r="L67" s="100">
        <v>98.02564624465704</v>
      </c>
      <c r="M67" s="100">
        <v>100</v>
      </c>
      <c r="N67" s="100">
        <v>102.99386328970239</v>
      </c>
      <c r="O67" s="100">
        <v>104.75663345744859</v>
      </c>
      <c r="P67" s="100">
        <v>105.17342739564961</v>
      </c>
      <c r="Q67" s="100">
        <v>102.54586173961731</v>
      </c>
      <c r="R67" s="100">
        <v>99.571981792241331</v>
      </c>
      <c r="S67" s="100">
        <v>97.578887361255511</v>
      </c>
      <c r="T67" s="96"/>
      <c r="U67" s="71">
        <v>6.7349382115522438E-2</v>
      </c>
      <c r="V67" s="71">
        <v>-1.3041577004109017</v>
      </c>
      <c r="W67" s="71">
        <v>1.6464135426617954</v>
      </c>
      <c r="X67" s="71">
        <v>-6.5235695248744285E-2</v>
      </c>
      <c r="Y67" s="71"/>
      <c r="Z67" s="71"/>
      <c r="AA67" s="71"/>
      <c r="AB67" s="71"/>
      <c r="AC67" s="71"/>
      <c r="AD67" s="93">
        <v>-2.0016619084115916</v>
      </c>
    </row>
    <row r="68" spans="1:30" ht="18.75" customHeight="1">
      <c r="A68" s="101" t="s">
        <v>128</v>
      </c>
      <c r="B68" s="100">
        <v>163.25301204819277</v>
      </c>
      <c r="C68" s="100">
        <v>146.38554216867473</v>
      </c>
      <c r="D68" s="100">
        <v>139.75903614457832</v>
      </c>
      <c r="E68" s="100">
        <v>133.73493975903617</v>
      </c>
      <c r="F68" s="100">
        <v>130.72289156626508</v>
      </c>
      <c r="G68" s="100">
        <v>122.28915662650601</v>
      </c>
      <c r="H68" s="100">
        <v>100</v>
      </c>
      <c r="I68" s="100">
        <v>90.123456790123441</v>
      </c>
      <c r="J68" s="100">
        <v>88.484848484848484</v>
      </c>
      <c r="K68" s="100">
        <v>96.969696969696983</v>
      </c>
      <c r="L68" s="100">
        <v>98.787878787878796</v>
      </c>
      <c r="M68" s="100">
        <v>100</v>
      </c>
      <c r="N68" s="100">
        <v>107.26256983240224</v>
      </c>
      <c r="O68" s="100">
        <v>102.16216216216216</v>
      </c>
      <c r="P68" s="100">
        <v>102.05128205128204</v>
      </c>
      <c r="Q68" s="100">
        <v>105.07614213197969</v>
      </c>
      <c r="R68" s="100">
        <v>104.99999999999999</v>
      </c>
      <c r="S68" s="100">
        <v>105.11363636363637</v>
      </c>
      <c r="T68" s="96"/>
      <c r="U68" s="71">
        <v>-2.5565133511902371</v>
      </c>
      <c r="V68" s="71">
        <v>-5.6144850906842736</v>
      </c>
      <c r="W68" s="71">
        <v>-4.1784609481389179</v>
      </c>
      <c r="X68" s="71">
        <v>0.89061549009430419</v>
      </c>
      <c r="Y68" s="71"/>
      <c r="Z68" s="71"/>
      <c r="AA68" s="71"/>
      <c r="AB68" s="71"/>
      <c r="AC68" s="71"/>
      <c r="AD68" s="93">
        <v>0.10822510822513162</v>
      </c>
    </row>
    <row r="69" spans="1:30" ht="18.75" customHeight="1">
      <c r="A69" s="99" t="s">
        <v>129</v>
      </c>
      <c r="B69" s="100">
        <v>182.4994852789788</v>
      </c>
      <c r="C69" s="100">
        <v>149.00144121885938</v>
      </c>
      <c r="D69" s="100">
        <v>139.03644224830143</v>
      </c>
      <c r="E69" s="100">
        <v>119.08585546633725</v>
      </c>
      <c r="F69" s="100">
        <v>101.15297508750258</v>
      </c>
      <c r="G69" s="100">
        <v>83.817171093267447</v>
      </c>
      <c r="H69" s="100">
        <v>103.45892526250773</v>
      </c>
      <c r="I69" s="100">
        <v>101.23189971904041</v>
      </c>
      <c r="J69" s="100">
        <v>96.16586788914357</v>
      </c>
      <c r="K69" s="100">
        <v>97.117562281243565</v>
      </c>
      <c r="L69" s="100">
        <v>96.149886761375342</v>
      </c>
      <c r="M69" s="100">
        <v>100</v>
      </c>
      <c r="N69" s="100">
        <v>97.420363494234905</v>
      </c>
      <c r="O69" s="100">
        <v>100.96543734311642</v>
      </c>
      <c r="P69" s="100">
        <v>102.8508331660309</v>
      </c>
      <c r="Q69" s="100">
        <v>101.91196972714597</v>
      </c>
      <c r="R69" s="100">
        <v>103.68935996738686</v>
      </c>
      <c r="S69" s="100">
        <v>99.274968279862236</v>
      </c>
      <c r="T69" s="96"/>
      <c r="U69" s="71">
        <v>-3.5181168848315347</v>
      </c>
      <c r="V69" s="71">
        <v>-14.41172547719921</v>
      </c>
      <c r="W69" s="71">
        <v>2.7834416311206978</v>
      </c>
      <c r="X69" s="71">
        <v>0.45797642385203563</v>
      </c>
      <c r="Y69" s="71"/>
      <c r="Z69" s="71"/>
      <c r="AA69" s="71"/>
      <c r="AB69" s="71"/>
      <c r="AC69" s="71"/>
      <c r="AD69" s="93">
        <v>-4.2573236915659178</v>
      </c>
    </row>
    <row r="70" spans="1:30" ht="18.75" customHeight="1">
      <c r="A70" s="99" t="s">
        <v>130</v>
      </c>
      <c r="B70" s="100">
        <v>153.77018633540371</v>
      </c>
      <c r="C70" s="100">
        <v>159.14008910260944</v>
      </c>
      <c r="D70" s="100">
        <v>154.0466232961586</v>
      </c>
      <c r="E70" s="100">
        <v>165.04224099599821</v>
      </c>
      <c r="F70" s="100">
        <v>145.4353015358285</v>
      </c>
      <c r="G70" s="100">
        <v>135.05046807175358</v>
      </c>
      <c r="H70" s="100">
        <v>137.07338296432368</v>
      </c>
      <c r="I70" s="100">
        <v>129.30337964331466</v>
      </c>
      <c r="J70" s="100">
        <v>123.311082706055</v>
      </c>
      <c r="K70" s="100">
        <v>94.14106406893967</v>
      </c>
      <c r="L70" s="100">
        <v>95.816706272698752</v>
      </c>
      <c r="M70" s="100">
        <v>100.00000000000003</v>
      </c>
      <c r="N70" s="100">
        <v>95.275010827197931</v>
      </c>
      <c r="O70" s="100">
        <v>99.407420130539336</v>
      </c>
      <c r="P70" s="100">
        <v>106.16967756688773</v>
      </c>
      <c r="Q70" s="100">
        <v>108.95701833483619</v>
      </c>
      <c r="R70" s="100">
        <v>109.06288779472399</v>
      </c>
      <c r="S70" s="100">
        <v>117.88990825688074</v>
      </c>
      <c r="T70" s="96"/>
      <c r="U70" s="71">
        <v>-1.5508368669752803</v>
      </c>
      <c r="V70" s="71">
        <v>-2.5628010679483171</v>
      </c>
      <c r="W70" s="71">
        <v>-6.6339407271451716</v>
      </c>
      <c r="X70" s="71">
        <v>3.0059231948708298</v>
      </c>
      <c r="Y70" s="71"/>
      <c r="Z70" s="71"/>
      <c r="AA70" s="71"/>
      <c r="AB70" s="71"/>
      <c r="AC70" s="71"/>
      <c r="AD70" s="93">
        <v>8.0935143389663367</v>
      </c>
    </row>
    <row r="71" spans="1:30" ht="18.75" customHeight="1">
      <c r="A71" s="101" t="s">
        <v>131</v>
      </c>
      <c r="B71" s="100">
        <v>158.52800973663747</v>
      </c>
      <c r="C71" s="100">
        <v>164.41849746504838</v>
      </c>
      <c r="D71" s="100">
        <v>159.70669804185226</v>
      </c>
      <c r="E71" s="100">
        <v>172.08317101675107</v>
      </c>
      <c r="F71" s="100">
        <v>149.89878042759096</v>
      </c>
      <c r="G71" s="100">
        <v>138.46869909239004</v>
      </c>
      <c r="H71" s="100">
        <v>140.91563182859883</v>
      </c>
      <c r="I71" s="100">
        <v>132.39283776451435</v>
      </c>
      <c r="J71" s="100">
        <v>125.7764456617229</v>
      </c>
      <c r="K71" s="100">
        <v>94.335857552189935</v>
      </c>
      <c r="L71" s="100">
        <v>96.226322263222642</v>
      </c>
      <c r="M71" s="100">
        <v>100</v>
      </c>
      <c r="N71" s="100">
        <v>94.001113482416258</v>
      </c>
      <c r="O71" s="100">
        <v>97.760990261217799</v>
      </c>
      <c r="P71" s="100">
        <v>104.36813716047007</v>
      </c>
      <c r="Q71" s="100">
        <v>107.35995638544364</v>
      </c>
      <c r="R71" s="100">
        <v>109.33022765228093</v>
      </c>
      <c r="S71" s="100">
        <v>119.23216226005071</v>
      </c>
      <c r="T71" s="96"/>
      <c r="U71" s="71">
        <v>-1.6616790044044261</v>
      </c>
      <c r="V71" s="71">
        <v>-2.6694626743280603</v>
      </c>
      <c r="W71" s="71">
        <v>-7.0202326669140387</v>
      </c>
      <c r="X71" s="71">
        <v>3.1097973245063137</v>
      </c>
      <c r="Y71" s="71"/>
      <c r="Z71" s="71"/>
      <c r="AA71" s="71"/>
      <c r="AB71" s="71"/>
      <c r="AC71" s="71"/>
      <c r="AD71" s="93">
        <v>9.0569047740963047</v>
      </c>
    </row>
    <row r="72" spans="1:30" ht="18.75" customHeight="1">
      <c r="A72" s="101" t="s">
        <v>132</v>
      </c>
      <c r="B72" s="100">
        <v>122.24025974025975</v>
      </c>
      <c r="C72" s="100">
        <v>128</v>
      </c>
      <c r="D72" s="100">
        <v>123.45415778251598</v>
      </c>
      <c r="E72" s="100">
        <v>121.47368421052632</v>
      </c>
      <c r="F72" s="100">
        <v>122.86374133949192</v>
      </c>
      <c r="G72" s="100">
        <v>127.9513888888889</v>
      </c>
      <c r="H72" s="100">
        <v>122.72727272727273</v>
      </c>
      <c r="I72" s="100">
        <v>118.94484412470024</v>
      </c>
      <c r="J72" s="100">
        <v>115.51724137931035</v>
      </c>
      <c r="K72" s="100">
        <v>107.69230769230769</v>
      </c>
      <c r="L72" s="100">
        <v>104.45544554455446</v>
      </c>
      <c r="M72" s="100">
        <v>100</v>
      </c>
      <c r="N72" s="100">
        <v>99.094202898550733</v>
      </c>
      <c r="O72" s="100">
        <v>104.05405405405406</v>
      </c>
      <c r="P72" s="100">
        <v>102.00308166409862</v>
      </c>
      <c r="Q72" s="100">
        <v>98.904538341158059</v>
      </c>
      <c r="R72" s="100">
        <v>94.26987060998151</v>
      </c>
      <c r="S72" s="100">
        <v>97.315436241610726</v>
      </c>
      <c r="T72" s="96"/>
      <c r="U72" s="71">
        <v>-1.3324016958934148</v>
      </c>
      <c r="V72" s="71">
        <v>0.91742209819820619</v>
      </c>
      <c r="W72" s="71">
        <v>-3.9765697393016386</v>
      </c>
      <c r="X72" s="71">
        <v>-1.0063732539762782</v>
      </c>
      <c r="Y72" s="71"/>
      <c r="Z72" s="71"/>
      <c r="AA72" s="71"/>
      <c r="AB72" s="71"/>
      <c r="AC72" s="71"/>
      <c r="AD72" s="93">
        <v>3.2306882484537378</v>
      </c>
    </row>
    <row r="73" spans="1:30" ht="18.75" customHeight="1">
      <c r="A73" s="101" t="s">
        <v>133</v>
      </c>
      <c r="B73" s="100">
        <v>106.85714285714285</v>
      </c>
      <c r="C73" s="100">
        <v>103.46289752650178</v>
      </c>
      <c r="D73" s="100">
        <v>90.461771385314151</v>
      </c>
      <c r="E73" s="100">
        <v>86.288585786073227</v>
      </c>
      <c r="F73" s="100">
        <v>95.432856169052499</v>
      </c>
      <c r="G73" s="100">
        <v>91.791577444682375</v>
      </c>
      <c r="H73" s="100">
        <v>90.743338008415137</v>
      </c>
      <c r="I73" s="100">
        <v>91.40148950575491</v>
      </c>
      <c r="J73" s="100">
        <v>93.352394567548245</v>
      </c>
      <c r="K73" s="100">
        <v>89.514426460239278</v>
      </c>
      <c r="L73" s="100">
        <v>89.735313105229181</v>
      </c>
      <c r="M73" s="100">
        <v>100</v>
      </c>
      <c r="N73" s="100">
        <v>121.03658536585367</v>
      </c>
      <c r="O73" s="100">
        <v>135.41666666666669</v>
      </c>
      <c r="P73" s="100">
        <v>156.76156583629896</v>
      </c>
      <c r="Q73" s="100">
        <v>158.1792318634424</v>
      </c>
      <c r="R73" s="100">
        <v>130.29453015427771</v>
      </c>
      <c r="S73" s="100">
        <v>126.90217391304348</v>
      </c>
      <c r="T73" s="96"/>
      <c r="U73" s="83">
        <v>1.0164468247520375</v>
      </c>
      <c r="V73" s="83">
        <v>-2.9937189893638805</v>
      </c>
      <c r="W73" s="83">
        <v>-0.45209839956623643</v>
      </c>
      <c r="X73" s="83">
        <v>5.0753417865716077</v>
      </c>
      <c r="Y73" s="71"/>
      <c r="Z73" s="71"/>
      <c r="AA73" s="71"/>
      <c r="AB73" s="71"/>
      <c r="AC73" s="71"/>
      <c r="AD73" s="93">
        <v>-2.6036060279870852</v>
      </c>
    </row>
    <row r="74" spans="1:30" ht="18.75" customHeight="1">
      <c r="A74" s="102" t="s">
        <v>134</v>
      </c>
      <c r="B74" s="98">
        <v>117.18030774626276</v>
      </c>
      <c r="C74" s="98">
        <v>110.81314878892732</v>
      </c>
      <c r="D74" s="98">
        <v>99.739569492426256</v>
      </c>
      <c r="E74" s="98">
        <v>100.25464731347084</v>
      </c>
      <c r="F74" s="98">
        <v>108.49155876835796</v>
      </c>
      <c r="G74" s="98">
        <v>98.357756442647798</v>
      </c>
      <c r="H74" s="98">
        <v>97.351997919736505</v>
      </c>
      <c r="I74" s="98">
        <v>98.566148639622384</v>
      </c>
      <c r="J74" s="98">
        <v>99.976600524148253</v>
      </c>
      <c r="K74" s="98">
        <v>99.883904523079778</v>
      </c>
      <c r="L74" s="98">
        <v>94.846125324434567</v>
      </c>
      <c r="M74" s="98">
        <v>100</v>
      </c>
      <c r="N74" s="98">
        <v>98.64475201845444</v>
      </c>
      <c r="O74" s="98">
        <v>98.29056659744883</v>
      </c>
      <c r="P74" s="98">
        <v>97.025610746180519</v>
      </c>
      <c r="Q74" s="98">
        <v>101.70507082886415</v>
      </c>
      <c r="R74" s="98">
        <v>96.679803688280785</v>
      </c>
      <c r="S74" s="98">
        <v>102.46241847162638</v>
      </c>
      <c r="T74" s="96"/>
      <c r="U74" s="81">
        <v>-0.78640773080622672</v>
      </c>
      <c r="V74" s="81">
        <v>-3.4414365501426181</v>
      </c>
      <c r="W74" s="81">
        <v>-0.72447419045637007</v>
      </c>
      <c r="X74" s="81">
        <v>1.1095422254433274</v>
      </c>
      <c r="Y74" s="71"/>
      <c r="Z74" s="78"/>
      <c r="AA74" s="78"/>
      <c r="AB74" s="78"/>
      <c r="AC74" s="78"/>
      <c r="AD74" s="86">
        <v>5.9812024463663072</v>
      </c>
    </row>
    <row r="75" spans="1:30" ht="18.75" customHeight="1">
      <c r="A75" s="99" t="s">
        <v>135</v>
      </c>
      <c r="B75" s="100">
        <v>110.74678380922498</v>
      </c>
      <c r="C75" s="100">
        <v>103.6534607676892</v>
      </c>
      <c r="D75" s="100">
        <v>94.276527331189712</v>
      </c>
      <c r="E75" s="100">
        <v>105.77703949796972</v>
      </c>
      <c r="F75" s="100">
        <v>108.3647695587994</v>
      </c>
      <c r="G75" s="100">
        <v>90.956826137689617</v>
      </c>
      <c r="H75" s="100">
        <v>93.568627450980387</v>
      </c>
      <c r="I75" s="100">
        <v>96.018629807692307</v>
      </c>
      <c r="J75" s="100">
        <v>95.706538113889735</v>
      </c>
      <c r="K75" s="100">
        <v>104.83030559076185</v>
      </c>
      <c r="L75" s="100">
        <v>90.25598678777871</v>
      </c>
      <c r="M75" s="100">
        <v>100</v>
      </c>
      <c r="N75" s="100">
        <v>91.554724915313628</v>
      </c>
      <c r="O75" s="100">
        <v>91.270325203252028</v>
      </c>
      <c r="P75" s="100">
        <v>84.180444988773218</v>
      </c>
      <c r="Q75" s="100">
        <v>97.063109516870313</v>
      </c>
      <c r="R75" s="100">
        <v>80.987182370137177</v>
      </c>
      <c r="S75" s="100">
        <v>77.40728138822729</v>
      </c>
      <c r="T75" s="96"/>
      <c r="U75" s="81">
        <v>-2.0848168234653186</v>
      </c>
      <c r="V75" s="81">
        <v>-3.8607267177204641</v>
      </c>
      <c r="W75" s="81">
        <v>-0.15458090598169383</v>
      </c>
      <c r="X75" s="81">
        <v>-2.1699542578403119</v>
      </c>
      <c r="Y75" s="71"/>
      <c r="Z75" s="71"/>
      <c r="AA75" s="71"/>
      <c r="AB75" s="71"/>
      <c r="AC75" s="71"/>
      <c r="AD75" s="93">
        <v>-4.4203303252959225</v>
      </c>
    </row>
    <row r="76" spans="1:30" ht="18.75" customHeight="1">
      <c r="A76" s="99" t="s">
        <v>136</v>
      </c>
      <c r="B76" s="100">
        <v>118.48572461149259</v>
      </c>
      <c r="C76" s="100">
        <v>112.57104397247981</v>
      </c>
      <c r="D76" s="100">
        <v>100.84414569329374</v>
      </c>
      <c r="E76" s="100">
        <v>97.206548241030987</v>
      </c>
      <c r="F76" s="100">
        <v>107.53080211214483</v>
      </c>
      <c r="G76" s="100">
        <v>101.56627292305684</v>
      </c>
      <c r="H76" s="100">
        <v>98.780172970182008</v>
      </c>
      <c r="I76" s="100">
        <v>99.475579705566432</v>
      </c>
      <c r="J76" s="100">
        <v>101.65932949542838</v>
      </c>
      <c r="K76" s="100">
        <v>97.046850203546541</v>
      </c>
      <c r="L76" s="100">
        <v>97.131121642969987</v>
      </c>
      <c r="M76" s="100">
        <v>100</v>
      </c>
      <c r="N76" s="100">
        <v>102.50715876551067</v>
      </c>
      <c r="O76" s="100">
        <v>102.10906548590073</v>
      </c>
      <c r="P76" s="100">
        <v>104.13805044150746</v>
      </c>
      <c r="Q76" s="100">
        <v>104.78335836253407</v>
      </c>
      <c r="R76" s="100">
        <v>105.22191750153915</v>
      </c>
      <c r="S76" s="100">
        <v>115.31420974587105</v>
      </c>
      <c r="T76" s="96"/>
      <c r="U76" s="83">
        <v>-0.15947167748762148</v>
      </c>
      <c r="V76" s="83">
        <v>-3.0346214205660971</v>
      </c>
      <c r="W76" s="83">
        <v>-0.88901836146992874</v>
      </c>
      <c r="X76" s="83">
        <v>2.4817059370663364</v>
      </c>
      <c r="Y76" s="71"/>
      <c r="Z76" s="71"/>
      <c r="AA76" s="71"/>
      <c r="AB76" s="71"/>
      <c r="AC76" s="71"/>
      <c r="AD76" s="93">
        <v>9.5914354005041531</v>
      </c>
    </row>
    <row r="77" spans="1:30" ht="18.75" customHeight="1">
      <c r="A77" s="102" t="s">
        <v>137</v>
      </c>
      <c r="B77" s="98">
        <v>109.21501706484639</v>
      </c>
      <c r="C77" s="98">
        <v>106.01459854014598</v>
      </c>
      <c r="D77" s="98">
        <v>96.217205613178763</v>
      </c>
      <c r="E77" s="98">
        <v>93.998862343572242</v>
      </c>
      <c r="F77" s="98">
        <v>103.86386898669397</v>
      </c>
      <c r="G77" s="98">
        <v>100.0984251968504</v>
      </c>
      <c r="H77" s="98">
        <v>98.796690899974919</v>
      </c>
      <c r="I77" s="98">
        <v>99.694656488549626</v>
      </c>
      <c r="J77" s="98">
        <v>101.96236559139784</v>
      </c>
      <c r="K77" s="98">
        <v>98.899328859060404</v>
      </c>
      <c r="L77" s="98">
        <v>99.375450396348768</v>
      </c>
      <c r="M77" s="98">
        <v>100</v>
      </c>
      <c r="N77" s="98">
        <v>98.823767998377605</v>
      </c>
      <c r="O77" s="98">
        <v>98.199578624784536</v>
      </c>
      <c r="P77" s="98">
        <v>98.385486018641814</v>
      </c>
      <c r="Q77" s="98">
        <v>98.782031002847205</v>
      </c>
      <c r="R77" s="98">
        <v>99.254761247584895</v>
      </c>
      <c r="S77" s="98">
        <v>106.40394088669952</v>
      </c>
      <c r="T77" s="96"/>
      <c r="U77" s="78">
        <v>-0.15327040977473061</v>
      </c>
      <c r="V77" s="78">
        <v>-1.7281849520180415</v>
      </c>
      <c r="W77" s="78">
        <v>-0.14487193202843418</v>
      </c>
      <c r="X77" s="78">
        <v>0.98103100063620108</v>
      </c>
      <c r="Y77" s="71"/>
      <c r="Z77" s="78"/>
      <c r="AA77" s="78"/>
      <c r="AB77" s="78"/>
      <c r="AC77" s="78"/>
      <c r="AD77" s="86">
        <v>7.2028581291747118</v>
      </c>
    </row>
    <row r="78" spans="1:30">
      <c r="A78" s="255" t="s">
        <v>51</v>
      </c>
      <c r="B78" s="77"/>
      <c r="C78" s="77"/>
      <c r="D78" s="77"/>
      <c r="E78" s="77"/>
      <c r="F78" s="77"/>
      <c r="G78" s="77"/>
      <c r="H78" s="77"/>
      <c r="I78" s="77"/>
      <c r="J78" s="77"/>
      <c r="K78" s="77"/>
      <c r="L78" s="77"/>
      <c r="M78" s="77"/>
      <c r="N78" s="77"/>
      <c r="O78" s="77"/>
      <c r="P78" s="77"/>
      <c r="Q78" s="77"/>
      <c r="R78" s="77"/>
      <c r="S78" s="77"/>
    </row>
    <row r="79" spans="1:30">
      <c r="A79" s="283" t="s">
        <v>138</v>
      </c>
      <c r="B79" s="283"/>
      <c r="C79" s="283"/>
      <c r="D79" s="283"/>
      <c r="E79" s="283"/>
      <c r="F79" s="283"/>
      <c r="G79" s="283"/>
      <c r="H79" s="283"/>
      <c r="I79" s="283"/>
      <c r="J79" s="283"/>
      <c r="K79" s="283"/>
      <c r="L79" s="283"/>
      <c r="M79" s="283"/>
      <c r="N79" s="283"/>
      <c r="O79" s="283"/>
      <c r="P79" s="283"/>
      <c r="Q79" s="255"/>
      <c r="R79" s="255"/>
      <c r="S79" s="255"/>
    </row>
    <row r="80" spans="1:30">
      <c r="A80" s="255" t="s">
        <v>236</v>
      </c>
      <c r="B80" s="255"/>
      <c r="C80" s="255"/>
      <c r="D80" s="255"/>
      <c r="E80" s="255"/>
      <c r="F80" s="73"/>
      <c r="G80" s="73"/>
      <c r="H80" s="85"/>
      <c r="I80" s="85"/>
      <c r="J80" s="85"/>
      <c r="K80" s="85"/>
      <c r="L80" s="73"/>
      <c r="M80" s="73"/>
      <c r="N80" s="73"/>
      <c r="O80" s="73"/>
      <c r="P80" s="73"/>
      <c r="Q80" s="73"/>
      <c r="R80" s="73"/>
      <c r="S80" s="73"/>
      <c r="V80" s="73"/>
      <c r="W80" s="73"/>
      <c r="X80" s="73"/>
      <c r="Y80" s="73"/>
    </row>
    <row r="81" spans="2:25">
      <c r="B81" s="255"/>
      <c r="C81" s="255"/>
      <c r="D81" s="255"/>
      <c r="E81" s="255"/>
      <c r="F81" s="73"/>
      <c r="G81" s="73"/>
      <c r="H81" s="85"/>
      <c r="I81" s="85"/>
      <c r="J81" s="85"/>
      <c r="K81" s="85"/>
      <c r="L81" s="73"/>
      <c r="M81" s="73"/>
      <c r="N81" s="73"/>
      <c r="O81" s="73"/>
      <c r="P81" s="73"/>
      <c r="Q81" s="73"/>
      <c r="R81" s="73"/>
      <c r="S81" s="73"/>
      <c r="V81" s="73"/>
      <c r="W81" s="73"/>
      <c r="X81" s="73"/>
      <c r="Y81" s="73"/>
    </row>
    <row r="82" spans="2:25">
      <c r="B82" s="71"/>
      <c r="C82" s="71"/>
      <c r="D82" s="71"/>
      <c r="E82" s="71"/>
      <c r="F82" s="73"/>
      <c r="G82" s="73"/>
      <c r="H82" s="85"/>
      <c r="I82" s="85"/>
      <c r="J82" s="85"/>
      <c r="K82" s="85"/>
      <c r="L82" s="73"/>
      <c r="M82" s="73"/>
      <c r="N82" s="73"/>
      <c r="O82" s="73"/>
      <c r="P82" s="73"/>
      <c r="Q82" s="73"/>
      <c r="R82" s="73"/>
      <c r="S82" s="73"/>
      <c r="V82" s="73"/>
      <c r="W82" s="73"/>
      <c r="X82" s="73"/>
      <c r="Y82" s="73"/>
    </row>
    <row r="83" spans="2:25">
      <c r="B83" s="71"/>
      <c r="C83" s="71"/>
      <c r="D83" s="71"/>
      <c r="E83" s="71"/>
      <c r="F83" s="73"/>
      <c r="G83" s="73"/>
      <c r="H83" s="85"/>
      <c r="I83" s="85"/>
      <c r="J83" s="85"/>
      <c r="K83" s="85"/>
      <c r="L83" s="73"/>
      <c r="M83" s="73"/>
      <c r="N83" s="73"/>
      <c r="O83" s="73"/>
      <c r="P83" s="73"/>
      <c r="Q83" s="73"/>
      <c r="R83" s="73"/>
      <c r="S83" s="73"/>
      <c r="V83" s="73"/>
      <c r="W83" s="73"/>
      <c r="X83" s="73"/>
      <c r="Y83" s="73"/>
    </row>
    <row r="84" spans="2:25">
      <c r="B84" s="71"/>
      <c r="C84" s="71"/>
      <c r="D84" s="71"/>
      <c r="E84" s="71"/>
      <c r="F84" s="73"/>
      <c r="G84" s="73"/>
      <c r="H84" s="85"/>
      <c r="I84" s="85"/>
      <c r="J84" s="85"/>
      <c r="K84" s="85"/>
      <c r="L84" s="73"/>
      <c r="M84" s="73"/>
      <c r="N84" s="73"/>
      <c r="O84" s="73"/>
      <c r="P84" s="73"/>
      <c r="Q84" s="73"/>
      <c r="R84" s="73"/>
      <c r="S84" s="73"/>
      <c r="V84" s="73"/>
      <c r="W84" s="73"/>
      <c r="X84" s="73"/>
      <c r="Y84" s="73"/>
    </row>
    <row r="85" spans="2:25">
      <c r="B85" s="71"/>
      <c r="C85" s="71"/>
      <c r="D85" s="71"/>
      <c r="E85" s="71"/>
      <c r="F85" s="73"/>
      <c r="G85" s="73"/>
      <c r="H85" s="85"/>
      <c r="I85" s="85"/>
      <c r="J85" s="85"/>
      <c r="K85" s="85"/>
      <c r="L85" s="73"/>
      <c r="M85" s="73"/>
      <c r="N85" s="73"/>
      <c r="O85" s="73"/>
      <c r="P85" s="73"/>
      <c r="Q85" s="73"/>
      <c r="R85" s="73"/>
      <c r="S85" s="73"/>
      <c r="V85" s="73"/>
      <c r="W85" s="73"/>
      <c r="X85" s="73"/>
      <c r="Y85" s="73"/>
    </row>
    <row r="86" spans="2:25">
      <c r="B86" s="71"/>
      <c r="C86" s="71"/>
      <c r="D86" s="71"/>
      <c r="E86" s="71"/>
      <c r="F86" s="73"/>
      <c r="G86" s="73"/>
      <c r="H86" s="85"/>
      <c r="I86" s="85"/>
      <c r="J86" s="85"/>
      <c r="K86" s="85"/>
      <c r="L86" s="73"/>
      <c r="M86" s="73"/>
      <c r="N86" s="73"/>
      <c r="O86" s="73"/>
      <c r="P86" s="73"/>
      <c r="Q86" s="73"/>
      <c r="R86" s="73"/>
      <c r="S86" s="73"/>
      <c r="V86" s="73"/>
      <c r="W86" s="73"/>
      <c r="X86" s="73"/>
      <c r="Y86" s="73"/>
    </row>
    <row r="87" spans="2:25">
      <c r="B87" s="71"/>
      <c r="C87" s="71"/>
      <c r="D87" s="71"/>
      <c r="E87" s="71"/>
      <c r="F87" s="73"/>
      <c r="G87" s="73"/>
      <c r="H87" s="85"/>
      <c r="I87" s="85"/>
      <c r="J87" s="85"/>
      <c r="K87" s="85"/>
      <c r="L87" s="73"/>
      <c r="M87" s="73"/>
      <c r="N87" s="73"/>
      <c r="O87" s="73"/>
      <c r="P87" s="73"/>
      <c r="Q87" s="73"/>
      <c r="R87" s="73"/>
      <c r="S87" s="73"/>
      <c r="V87" s="73"/>
      <c r="W87" s="73"/>
      <c r="X87" s="73"/>
      <c r="Y87" s="73"/>
    </row>
    <row r="88" spans="2:25">
      <c r="B88" s="71"/>
      <c r="C88" s="71"/>
      <c r="D88" s="71"/>
      <c r="E88" s="71"/>
      <c r="F88" s="73"/>
      <c r="G88" s="73"/>
      <c r="H88" s="85"/>
      <c r="I88" s="85"/>
      <c r="J88" s="85"/>
      <c r="K88" s="85"/>
      <c r="L88" s="73"/>
      <c r="M88" s="73"/>
      <c r="N88" s="73"/>
      <c r="O88" s="73"/>
      <c r="P88" s="73"/>
      <c r="Q88" s="73"/>
      <c r="R88" s="73"/>
      <c r="S88" s="73"/>
      <c r="V88" s="73"/>
      <c r="W88" s="73"/>
      <c r="X88" s="73"/>
      <c r="Y88" s="73"/>
    </row>
    <row r="89" spans="2:25">
      <c r="B89" s="71"/>
      <c r="C89" s="71"/>
      <c r="D89" s="71"/>
      <c r="E89" s="71"/>
      <c r="F89" s="73"/>
      <c r="G89" s="73"/>
      <c r="H89" s="85"/>
      <c r="I89" s="85"/>
      <c r="J89" s="85"/>
      <c r="K89" s="85"/>
      <c r="L89" s="73"/>
      <c r="M89" s="73"/>
      <c r="N89" s="73"/>
      <c r="O89" s="73"/>
      <c r="P89" s="73"/>
      <c r="Q89" s="73"/>
      <c r="R89" s="73"/>
      <c r="S89" s="73"/>
      <c r="V89" s="73"/>
      <c r="W89" s="73"/>
      <c r="X89" s="73"/>
      <c r="Y89" s="73"/>
    </row>
    <row r="90" spans="2:25">
      <c r="B90" s="71"/>
      <c r="C90" s="71"/>
      <c r="D90" s="71"/>
      <c r="E90" s="71"/>
      <c r="F90" s="73"/>
      <c r="G90" s="73"/>
      <c r="H90" s="85"/>
      <c r="I90" s="85"/>
      <c r="J90" s="85"/>
      <c r="K90" s="85"/>
      <c r="L90" s="73"/>
      <c r="M90" s="73"/>
      <c r="N90" s="73"/>
      <c r="O90" s="73"/>
      <c r="P90" s="73"/>
      <c r="Q90" s="73"/>
      <c r="R90" s="73"/>
      <c r="S90" s="73"/>
      <c r="V90" s="73"/>
      <c r="W90" s="73"/>
      <c r="X90" s="73"/>
      <c r="Y90" s="73"/>
    </row>
    <row r="91" spans="2:25">
      <c r="B91" s="71"/>
      <c r="C91" s="71"/>
      <c r="D91" s="71"/>
      <c r="E91" s="71"/>
      <c r="F91" s="73"/>
      <c r="G91" s="73"/>
      <c r="H91" s="85"/>
      <c r="I91" s="85"/>
      <c r="J91" s="85"/>
      <c r="K91" s="85"/>
      <c r="L91" s="73"/>
      <c r="M91" s="73"/>
      <c r="N91" s="73"/>
      <c r="O91" s="73"/>
      <c r="P91" s="73"/>
      <c r="Q91" s="73"/>
      <c r="R91" s="73"/>
      <c r="S91" s="73"/>
      <c r="V91" s="73"/>
      <c r="W91" s="73"/>
      <c r="X91" s="73"/>
      <c r="Y91" s="73"/>
    </row>
    <row r="92" spans="2:25">
      <c r="B92" s="71"/>
      <c r="C92" s="71"/>
      <c r="D92" s="71"/>
      <c r="E92" s="71"/>
      <c r="F92" s="73"/>
      <c r="G92" s="73"/>
      <c r="H92" s="85"/>
      <c r="I92" s="85"/>
      <c r="J92" s="85"/>
      <c r="K92" s="85"/>
      <c r="L92" s="73"/>
      <c r="M92" s="73"/>
      <c r="N92" s="73"/>
      <c r="O92" s="73"/>
      <c r="P92" s="73"/>
      <c r="Q92" s="73"/>
      <c r="R92" s="73"/>
      <c r="S92" s="73"/>
      <c r="V92" s="73"/>
      <c r="W92" s="73"/>
      <c r="X92" s="73"/>
      <c r="Y92" s="73"/>
    </row>
    <row r="93" spans="2:25">
      <c r="B93" s="71"/>
      <c r="C93" s="71"/>
      <c r="D93" s="71"/>
      <c r="E93" s="71"/>
      <c r="F93" s="73"/>
      <c r="G93" s="73"/>
      <c r="H93" s="85"/>
      <c r="I93" s="85"/>
      <c r="J93" s="85"/>
      <c r="K93" s="85"/>
      <c r="L93" s="73"/>
      <c r="M93" s="73"/>
      <c r="N93" s="73"/>
      <c r="O93" s="73"/>
      <c r="P93" s="73"/>
      <c r="Q93" s="73"/>
      <c r="R93" s="73"/>
      <c r="S93" s="73"/>
      <c r="V93" s="73"/>
      <c r="W93" s="73"/>
      <c r="X93" s="73"/>
      <c r="Y93" s="73"/>
    </row>
    <row r="94" spans="2:25">
      <c r="B94" s="71"/>
      <c r="C94" s="71"/>
      <c r="D94" s="71"/>
      <c r="E94" s="71"/>
      <c r="F94" s="73"/>
      <c r="G94" s="73"/>
      <c r="H94" s="85"/>
      <c r="I94" s="85"/>
      <c r="J94" s="85"/>
      <c r="K94" s="85"/>
      <c r="L94" s="73"/>
      <c r="M94" s="73"/>
      <c r="N94" s="73"/>
      <c r="O94" s="73"/>
      <c r="P94" s="73"/>
      <c r="Q94" s="73"/>
      <c r="R94" s="73"/>
      <c r="S94" s="73"/>
      <c r="V94" s="73"/>
      <c r="W94" s="73"/>
      <c r="X94" s="73"/>
      <c r="Y94" s="73"/>
    </row>
    <row r="95" spans="2:25">
      <c r="B95" s="71"/>
      <c r="C95" s="71"/>
      <c r="D95" s="71"/>
      <c r="E95" s="71"/>
      <c r="F95" s="73"/>
      <c r="G95" s="73"/>
      <c r="H95" s="85"/>
      <c r="I95" s="85"/>
      <c r="J95" s="85"/>
      <c r="K95" s="85"/>
      <c r="L95" s="73"/>
      <c r="M95" s="73"/>
      <c r="N95" s="73"/>
      <c r="O95" s="73"/>
      <c r="P95" s="73"/>
      <c r="Q95" s="73"/>
      <c r="R95" s="73"/>
      <c r="S95" s="73"/>
      <c r="V95" s="73"/>
      <c r="W95" s="73"/>
      <c r="X95" s="73"/>
      <c r="Y95" s="73"/>
    </row>
    <row r="96" spans="2:25">
      <c r="B96" s="71"/>
      <c r="C96" s="71"/>
      <c r="D96" s="71"/>
      <c r="E96" s="71"/>
      <c r="F96" s="73"/>
      <c r="G96" s="73"/>
      <c r="H96" s="85"/>
      <c r="I96" s="85"/>
      <c r="J96" s="85"/>
      <c r="K96" s="85"/>
      <c r="L96" s="73"/>
      <c r="M96" s="73"/>
      <c r="N96" s="73"/>
      <c r="O96" s="73"/>
      <c r="P96" s="73"/>
      <c r="Q96" s="73"/>
      <c r="R96" s="73"/>
      <c r="S96" s="73"/>
      <c r="V96" s="73"/>
      <c r="W96" s="73"/>
      <c r="X96" s="73"/>
      <c r="Y96" s="73"/>
    </row>
    <row r="97" spans="2:25">
      <c r="B97" s="71"/>
      <c r="C97" s="71"/>
      <c r="D97" s="71"/>
      <c r="E97" s="71"/>
      <c r="F97" s="73"/>
      <c r="G97" s="73"/>
      <c r="H97" s="85"/>
      <c r="I97" s="85"/>
      <c r="J97" s="85"/>
      <c r="K97" s="85"/>
      <c r="L97" s="73"/>
      <c r="M97" s="73"/>
      <c r="N97" s="73"/>
      <c r="O97" s="73"/>
      <c r="P97" s="73"/>
      <c r="Q97" s="73"/>
      <c r="R97" s="73"/>
      <c r="S97" s="73"/>
      <c r="V97" s="73"/>
      <c r="W97" s="73"/>
      <c r="X97" s="73"/>
      <c r="Y97" s="73"/>
    </row>
    <row r="98" spans="2:25">
      <c r="B98" s="71"/>
      <c r="C98" s="71"/>
      <c r="D98" s="71"/>
      <c r="E98" s="71"/>
      <c r="F98" s="73"/>
      <c r="G98" s="73"/>
      <c r="H98" s="85"/>
      <c r="I98" s="85"/>
      <c r="J98" s="85"/>
      <c r="K98" s="85"/>
      <c r="L98" s="73"/>
      <c r="M98" s="73"/>
      <c r="N98" s="73"/>
      <c r="O98" s="73"/>
      <c r="P98" s="73"/>
      <c r="Q98" s="73"/>
      <c r="R98" s="73"/>
      <c r="S98" s="73"/>
      <c r="V98" s="73"/>
      <c r="W98" s="73"/>
      <c r="X98" s="73"/>
      <c r="Y98" s="73"/>
    </row>
    <row r="99" spans="2:25">
      <c r="B99" s="71"/>
      <c r="C99" s="71"/>
      <c r="D99" s="71"/>
      <c r="E99" s="71"/>
      <c r="F99" s="73"/>
      <c r="G99" s="73"/>
      <c r="H99" s="85"/>
      <c r="I99" s="85"/>
      <c r="J99" s="85"/>
      <c r="K99" s="85"/>
      <c r="L99" s="73"/>
      <c r="M99" s="73"/>
      <c r="N99" s="73"/>
      <c r="O99" s="73"/>
      <c r="P99" s="73"/>
      <c r="Q99" s="73"/>
      <c r="R99" s="73"/>
      <c r="S99" s="73"/>
      <c r="V99" s="73"/>
      <c r="W99" s="73"/>
      <c r="X99" s="73"/>
      <c r="Y99" s="73"/>
    </row>
    <row r="100" spans="2:25">
      <c r="B100" s="71"/>
      <c r="C100" s="71"/>
      <c r="D100" s="71"/>
      <c r="E100" s="71"/>
      <c r="F100" s="73"/>
      <c r="G100" s="73"/>
      <c r="H100" s="85"/>
      <c r="I100" s="85"/>
      <c r="J100" s="85"/>
      <c r="K100" s="85"/>
      <c r="L100" s="73"/>
      <c r="M100" s="73"/>
      <c r="N100" s="73"/>
      <c r="O100" s="73"/>
      <c r="P100" s="73"/>
      <c r="Q100" s="73"/>
      <c r="R100" s="73"/>
      <c r="S100" s="73"/>
      <c r="V100" s="73"/>
      <c r="W100" s="73"/>
      <c r="X100" s="73"/>
      <c r="Y100" s="73"/>
    </row>
    <row r="101" spans="2:25">
      <c r="B101" s="71"/>
      <c r="C101" s="71"/>
      <c r="D101" s="71"/>
      <c r="E101" s="71"/>
      <c r="F101" s="73"/>
      <c r="G101" s="73"/>
      <c r="H101" s="85"/>
      <c r="I101" s="85"/>
      <c r="J101" s="85"/>
      <c r="K101" s="85"/>
      <c r="L101" s="73"/>
      <c r="M101" s="73"/>
      <c r="N101" s="73"/>
      <c r="O101" s="73"/>
      <c r="P101" s="73"/>
      <c r="Q101" s="73"/>
      <c r="R101" s="73"/>
      <c r="S101" s="73"/>
      <c r="V101" s="73"/>
      <c r="W101" s="73"/>
      <c r="X101" s="73"/>
      <c r="Y101" s="73"/>
    </row>
    <row r="102" spans="2:25">
      <c r="B102" s="103"/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71"/>
    </row>
    <row r="103" spans="2:25">
      <c r="B103" s="103"/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  <c r="Q103" s="71"/>
      <c r="R103" s="71"/>
      <c r="S103" s="71"/>
    </row>
    <row r="104" spans="2:25">
      <c r="B104" s="103"/>
      <c r="C104" s="71"/>
      <c r="D104" s="71"/>
      <c r="E104" s="71"/>
      <c r="F104" s="71"/>
      <c r="G104" s="71"/>
      <c r="H104" s="71"/>
      <c r="I104" s="71"/>
      <c r="J104" s="71"/>
      <c r="K104" s="71"/>
      <c r="L104" s="71"/>
      <c r="M104" s="71"/>
      <c r="N104" s="71"/>
      <c r="O104" s="71"/>
      <c r="P104" s="71"/>
      <c r="Q104" s="71"/>
      <c r="R104" s="71"/>
      <c r="S104" s="71"/>
    </row>
    <row r="105" spans="2:25">
      <c r="B105" s="103"/>
      <c r="C105" s="71"/>
      <c r="D105" s="71"/>
      <c r="E105" s="71"/>
      <c r="F105" s="71"/>
      <c r="G105" s="71"/>
      <c r="H105" s="71"/>
      <c r="I105" s="71"/>
      <c r="J105" s="71"/>
      <c r="K105" s="71"/>
      <c r="L105" s="71"/>
      <c r="M105" s="71"/>
      <c r="N105" s="71"/>
      <c r="O105" s="71"/>
      <c r="P105" s="71"/>
      <c r="Q105" s="71"/>
      <c r="R105" s="71"/>
      <c r="S105" s="71"/>
    </row>
    <row r="106" spans="2:25">
      <c r="B106" s="71"/>
      <c r="C106" s="71"/>
      <c r="D106" s="71"/>
      <c r="E106" s="71"/>
      <c r="F106" s="71"/>
      <c r="G106" s="71"/>
      <c r="H106" s="71"/>
      <c r="I106" s="71"/>
      <c r="J106" s="71"/>
      <c r="K106" s="71"/>
      <c r="L106" s="71"/>
      <c r="M106" s="71"/>
      <c r="N106" s="71"/>
      <c r="O106" s="71"/>
      <c r="P106" s="71"/>
      <c r="Q106" s="71"/>
      <c r="R106" s="71"/>
      <c r="S106" s="71"/>
    </row>
    <row r="107" spans="2:25">
      <c r="B107" s="71"/>
      <c r="C107" s="71"/>
      <c r="D107" s="71"/>
      <c r="E107" s="71"/>
      <c r="F107" s="71"/>
      <c r="G107" s="71"/>
      <c r="H107" s="71"/>
      <c r="I107" s="71"/>
      <c r="J107" s="71"/>
      <c r="K107" s="71"/>
      <c r="L107" s="71"/>
      <c r="M107" s="71"/>
      <c r="N107" s="71"/>
      <c r="O107" s="71"/>
      <c r="P107" s="71"/>
      <c r="Q107" s="71"/>
      <c r="R107" s="71"/>
      <c r="S107" s="71"/>
    </row>
    <row r="108" spans="2:25">
      <c r="B108" s="71"/>
      <c r="C108" s="71"/>
      <c r="D108" s="71"/>
      <c r="E108" s="71"/>
      <c r="F108" s="71"/>
      <c r="G108" s="71"/>
      <c r="H108" s="71"/>
      <c r="I108" s="71"/>
      <c r="J108" s="71"/>
      <c r="K108" s="71"/>
      <c r="L108" s="71"/>
      <c r="M108" s="71"/>
      <c r="N108" s="71"/>
      <c r="O108" s="71"/>
      <c r="P108" s="71"/>
      <c r="Q108" s="71"/>
      <c r="R108" s="71"/>
      <c r="S108" s="71"/>
    </row>
    <row r="109" spans="2:25">
      <c r="B109" s="71"/>
      <c r="C109" s="71"/>
      <c r="D109" s="71"/>
      <c r="E109" s="71"/>
      <c r="F109" s="71"/>
      <c r="G109" s="71"/>
      <c r="H109" s="71"/>
      <c r="I109" s="71"/>
      <c r="J109" s="71"/>
      <c r="K109" s="71"/>
      <c r="L109" s="71"/>
      <c r="M109" s="71"/>
      <c r="N109" s="71"/>
      <c r="O109" s="71"/>
      <c r="P109" s="71"/>
      <c r="Q109" s="71"/>
      <c r="R109" s="71"/>
      <c r="S109" s="71"/>
    </row>
    <row r="110" spans="2:25">
      <c r="B110" s="71"/>
      <c r="C110" s="71"/>
      <c r="D110" s="71"/>
      <c r="E110" s="71"/>
      <c r="F110" s="71"/>
      <c r="G110" s="71"/>
      <c r="H110" s="71"/>
      <c r="I110" s="71"/>
      <c r="J110" s="71"/>
      <c r="K110" s="71"/>
      <c r="L110" s="71"/>
      <c r="M110" s="71"/>
      <c r="N110" s="71"/>
      <c r="O110" s="71"/>
      <c r="P110" s="71"/>
      <c r="Q110" s="71"/>
      <c r="R110" s="71"/>
      <c r="S110" s="71"/>
    </row>
    <row r="111" spans="2:25">
      <c r="B111" s="71"/>
      <c r="C111" s="71"/>
      <c r="D111" s="71"/>
      <c r="E111" s="71"/>
      <c r="F111" s="71"/>
      <c r="G111" s="71"/>
      <c r="H111" s="71"/>
      <c r="I111" s="71"/>
      <c r="J111" s="71"/>
      <c r="K111" s="71"/>
      <c r="L111" s="71"/>
      <c r="M111" s="71"/>
      <c r="N111" s="71"/>
      <c r="O111" s="71"/>
      <c r="P111" s="71"/>
      <c r="Q111" s="71"/>
      <c r="R111" s="71"/>
      <c r="S111" s="71"/>
    </row>
    <row r="112" spans="2:25">
      <c r="B112" s="71"/>
      <c r="C112" s="71"/>
      <c r="D112" s="71"/>
      <c r="E112" s="71"/>
      <c r="F112" s="71"/>
      <c r="G112" s="71"/>
      <c r="H112" s="71"/>
      <c r="I112" s="71"/>
      <c r="J112" s="71"/>
      <c r="K112" s="71"/>
      <c r="L112" s="71"/>
      <c r="M112" s="71"/>
      <c r="N112" s="71"/>
      <c r="O112" s="71"/>
      <c r="P112" s="71"/>
      <c r="Q112" s="71"/>
      <c r="R112" s="71"/>
      <c r="S112" s="71"/>
    </row>
    <row r="113" spans="2:19">
      <c r="B113" s="71"/>
      <c r="C113" s="71"/>
      <c r="D113" s="71"/>
      <c r="E113" s="71"/>
      <c r="F113" s="71"/>
      <c r="G113" s="71"/>
      <c r="H113" s="71"/>
      <c r="I113" s="71"/>
      <c r="J113" s="71"/>
      <c r="K113" s="71"/>
      <c r="L113" s="71"/>
      <c r="M113" s="71"/>
      <c r="N113" s="71"/>
      <c r="O113" s="71"/>
      <c r="P113" s="71"/>
      <c r="Q113" s="71"/>
      <c r="R113" s="71"/>
      <c r="S113" s="71"/>
    </row>
    <row r="114" spans="2:19">
      <c r="B114" s="71"/>
      <c r="C114" s="71"/>
      <c r="D114" s="71"/>
      <c r="E114" s="71"/>
      <c r="F114" s="71"/>
      <c r="G114" s="71"/>
      <c r="H114" s="71"/>
      <c r="I114" s="71"/>
      <c r="J114" s="71"/>
      <c r="K114" s="71"/>
      <c r="L114" s="71"/>
      <c r="M114" s="71"/>
      <c r="N114" s="71"/>
      <c r="O114" s="71"/>
      <c r="P114" s="71"/>
      <c r="Q114" s="71"/>
      <c r="R114" s="71"/>
      <c r="S114" s="71"/>
    </row>
    <row r="115" spans="2:19">
      <c r="B115" s="71"/>
      <c r="C115" s="71"/>
      <c r="D115" s="71"/>
      <c r="E115" s="71"/>
      <c r="F115" s="71"/>
      <c r="G115" s="71"/>
      <c r="H115" s="71"/>
      <c r="I115" s="71"/>
      <c r="J115" s="71"/>
      <c r="K115" s="71"/>
      <c r="L115" s="71"/>
      <c r="M115" s="71"/>
      <c r="N115" s="71"/>
      <c r="O115" s="71"/>
      <c r="P115" s="71"/>
      <c r="Q115" s="71"/>
      <c r="R115" s="71"/>
      <c r="S115" s="71"/>
    </row>
    <row r="116" spans="2:19">
      <c r="B116" s="71"/>
      <c r="C116" s="71"/>
      <c r="D116" s="71"/>
      <c r="E116" s="71"/>
      <c r="F116" s="71"/>
      <c r="G116" s="71"/>
      <c r="H116" s="71"/>
      <c r="I116" s="71"/>
      <c r="J116" s="71"/>
      <c r="K116" s="71"/>
      <c r="L116" s="71"/>
      <c r="M116" s="71"/>
      <c r="N116" s="71"/>
      <c r="O116" s="71"/>
      <c r="P116" s="71"/>
      <c r="Q116" s="71"/>
      <c r="R116" s="71"/>
      <c r="S116" s="71"/>
    </row>
    <row r="117" spans="2:19">
      <c r="B117" s="71"/>
      <c r="C117" s="71"/>
      <c r="D117" s="71"/>
      <c r="E117" s="71"/>
      <c r="F117" s="71"/>
      <c r="G117" s="71"/>
      <c r="H117" s="71"/>
      <c r="I117" s="71"/>
      <c r="J117" s="71"/>
      <c r="K117" s="71"/>
      <c r="L117" s="71"/>
      <c r="M117" s="71"/>
      <c r="N117" s="71"/>
      <c r="O117" s="71"/>
      <c r="P117" s="71"/>
      <c r="Q117" s="71"/>
      <c r="R117" s="71"/>
      <c r="S117" s="71"/>
    </row>
    <row r="118" spans="2:19">
      <c r="B118" s="71"/>
      <c r="C118" s="71"/>
      <c r="D118" s="71"/>
      <c r="E118" s="71"/>
      <c r="F118" s="71"/>
      <c r="G118" s="71"/>
      <c r="H118" s="71"/>
      <c r="I118" s="71"/>
      <c r="J118" s="71"/>
      <c r="K118" s="71"/>
      <c r="L118" s="71"/>
      <c r="M118" s="71"/>
      <c r="N118" s="71"/>
      <c r="O118" s="71"/>
      <c r="P118" s="71"/>
      <c r="Q118" s="71"/>
      <c r="R118" s="71"/>
      <c r="S118" s="71"/>
    </row>
    <row r="119" spans="2:19">
      <c r="B119" s="71"/>
      <c r="C119" s="71"/>
      <c r="D119" s="71"/>
      <c r="E119" s="71"/>
      <c r="F119" s="71"/>
      <c r="G119" s="71"/>
      <c r="H119" s="71"/>
      <c r="I119" s="71"/>
      <c r="J119" s="71"/>
      <c r="K119" s="71"/>
      <c r="L119" s="71"/>
      <c r="M119" s="71"/>
      <c r="N119" s="71"/>
      <c r="O119" s="71"/>
      <c r="P119" s="71"/>
      <c r="Q119" s="71"/>
      <c r="R119" s="71"/>
      <c r="S119" s="71"/>
    </row>
    <row r="120" spans="2:19">
      <c r="B120" s="71"/>
      <c r="C120" s="71"/>
      <c r="D120" s="71"/>
      <c r="E120" s="71"/>
      <c r="F120" s="71"/>
      <c r="G120" s="71"/>
      <c r="H120" s="71"/>
      <c r="I120" s="71"/>
      <c r="J120" s="71"/>
      <c r="K120" s="71"/>
      <c r="L120" s="71"/>
      <c r="M120" s="71"/>
      <c r="N120" s="71"/>
      <c r="O120" s="71"/>
      <c r="P120" s="71"/>
      <c r="Q120" s="71"/>
      <c r="R120" s="71"/>
      <c r="S120" s="71"/>
    </row>
    <row r="121" spans="2:19">
      <c r="B121" s="71"/>
      <c r="C121" s="71"/>
      <c r="D121" s="71"/>
      <c r="E121" s="71"/>
      <c r="F121" s="71"/>
      <c r="G121" s="71"/>
      <c r="H121" s="71"/>
      <c r="I121" s="71"/>
      <c r="J121" s="71"/>
      <c r="K121" s="71"/>
      <c r="L121" s="71"/>
      <c r="M121" s="71"/>
      <c r="N121" s="71"/>
      <c r="O121" s="71"/>
      <c r="P121" s="71"/>
      <c r="Q121" s="71"/>
      <c r="R121" s="71"/>
      <c r="S121" s="71"/>
    </row>
    <row r="122" spans="2:19">
      <c r="B122" s="71"/>
      <c r="C122" s="71"/>
      <c r="D122" s="71"/>
      <c r="E122" s="71"/>
      <c r="F122" s="71"/>
      <c r="G122" s="71"/>
      <c r="H122" s="71"/>
      <c r="I122" s="71"/>
      <c r="J122" s="71"/>
      <c r="K122" s="71"/>
      <c r="L122" s="71"/>
      <c r="M122" s="71"/>
      <c r="N122" s="71"/>
      <c r="O122" s="71"/>
      <c r="P122" s="71"/>
      <c r="Q122" s="71"/>
      <c r="R122" s="71"/>
      <c r="S122" s="71"/>
    </row>
  </sheetData>
  <mergeCells count="66">
    <mergeCell ref="Q56:Q57"/>
    <mergeCell ref="R56:R57"/>
    <mergeCell ref="S56:S57"/>
    <mergeCell ref="U56:X56"/>
    <mergeCell ref="Z56:AD56"/>
    <mergeCell ref="A79:P79"/>
    <mergeCell ref="K56:K57"/>
    <mergeCell ref="L56:L57"/>
    <mergeCell ref="M56:M57"/>
    <mergeCell ref="N56:N57"/>
    <mergeCell ref="O56:O57"/>
    <mergeCell ref="P56:P57"/>
    <mergeCell ref="A55:P55"/>
    <mergeCell ref="B56:B57"/>
    <mergeCell ref="C56:C57"/>
    <mergeCell ref="D56:D57"/>
    <mergeCell ref="E56:E57"/>
    <mergeCell ref="F56:F57"/>
    <mergeCell ref="G56:G57"/>
    <mergeCell ref="H56:H57"/>
    <mergeCell ref="I56:I57"/>
    <mergeCell ref="J56:J57"/>
    <mergeCell ref="Q29:Q30"/>
    <mergeCell ref="R29:R30"/>
    <mergeCell ref="S29:S30"/>
    <mergeCell ref="U29:X29"/>
    <mergeCell ref="Z29:AD29"/>
    <mergeCell ref="A52:P52"/>
    <mergeCell ref="K29:K30"/>
    <mergeCell ref="L29:L30"/>
    <mergeCell ref="M29:M30"/>
    <mergeCell ref="N29:N30"/>
    <mergeCell ref="O29:O30"/>
    <mergeCell ref="P29:P30"/>
    <mergeCell ref="A28:P28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Q2:Q3"/>
    <mergeCell ref="R2:R3"/>
    <mergeCell ref="S2:S3"/>
    <mergeCell ref="U2:X2"/>
    <mergeCell ref="Z2:AD2"/>
    <mergeCell ref="A25:P25"/>
    <mergeCell ref="K2:K3"/>
    <mergeCell ref="L2:L3"/>
    <mergeCell ref="M2:M3"/>
    <mergeCell ref="N2:N3"/>
    <mergeCell ref="O2:O3"/>
    <mergeCell ref="P2:P3"/>
    <mergeCell ref="A1:P1"/>
    <mergeCell ref="B2:B3"/>
    <mergeCell ref="C2:C3"/>
    <mergeCell ref="D2:D3"/>
    <mergeCell ref="E2:E3"/>
    <mergeCell ref="F2:F3"/>
    <mergeCell ref="G2:G3"/>
    <mergeCell ref="H2:H3"/>
    <mergeCell ref="I2:I3"/>
    <mergeCell ref="J2:J3"/>
  </mergeCells>
  <pageMargins left="0.7" right="0.7" top="0.75" bottom="0.75" header="0.3" footer="0.3"/>
  <pageSetup paperSize="9" orientation="portrait" r:id="rId1"/>
  <ignoredErrors>
    <ignoredError sqref="O2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52"/>
  <sheetViews>
    <sheetView showGridLines="0" zoomScaleNormal="100" workbookViewId="0">
      <pane xSplit="1" ySplit="1" topLeftCell="B2" activePane="bottomRight" state="frozen"/>
      <selection sqref="A1:S1"/>
      <selection pane="topRight" sqref="A1:S1"/>
      <selection pane="bottomLeft" sqref="A1:S1"/>
      <selection pane="bottomRight" sqref="A1:U1"/>
    </sheetView>
  </sheetViews>
  <sheetFormatPr defaultRowHeight="12.75"/>
  <cols>
    <col min="1" max="1" width="64.5703125" style="55" customWidth="1"/>
    <col min="2" max="20" width="10.5703125" style="47" customWidth="1"/>
    <col min="21" max="23" width="11.140625" style="47" customWidth="1"/>
    <col min="24" max="30" width="7.28515625" style="47" customWidth="1"/>
    <col min="31" max="32" width="8.28515625" style="2" bestFit="1" customWidth="1"/>
    <col min="33" max="33" width="10" style="2" bestFit="1" customWidth="1"/>
    <col min="34" max="34" width="7.140625" style="2" customWidth="1"/>
    <col min="35" max="35" width="8.85546875" style="2" customWidth="1"/>
    <col min="36" max="40" width="9.140625" style="2" bestFit="1" customWidth="1"/>
    <col min="41" max="41" width="11.7109375" style="2" customWidth="1"/>
    <col min="42" max="99" width="9.140625" style="2"/>
    <col min="100" max="16384" width="9.140625" style="3"/>
  </cols>
  <sheetData>
    <row r="1" spans="1:99" ht="31.5" customHeight="1">
      <c r="A1" s="288" t="s">
        <v>143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8"/>
      <c r="R1" s="288"/>
      <c r="S1" s="288"/>
      <c r="T1" s="288"/>
      <c r="U1" s="288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99" s="8" customFormat="1" ht="31.5" customHeight="1">
      <c r="A2" s="4" t="s">
        <v>2</v>
      </c>
      <c r="B2" s="5">
        <v>2000</v>
      </c>
      <c r="C2" s="5">
        <v>2001</v>
      </c>
      <c r="D2" s="5">
        <v>2002</v>
      </c>
      <c r="E2" s="5">
        <v>2003</v>
      </c>
      <c r="F2" s="5">
        <v>2004</v>
      </c>
      <c r="G2" s="5">
        <v>2005</v>
      </c>
      <c r="H2" s="5">
        <v>2006</v>
      </c>
      <c r="I2" s="5">
        <v>2007</v>
      </c>
      <c r="J2" s="5">
        <v>2008</v>
      </c>
      <c r="K2" s="5">
        <v>2009</v>
      </c>
      <c r="L2" s="5">
        <v>2010</v>
      </c>
      <c r="M2" s="5">
        <v>2011</v>
      </c>
      <c r="N2" s="5">
        <v>2012</v>
      </c>
      <c r="O2" s="5">
        <v>2013</v>
      </c>
      <c r="P2" s="5">
        <v>2014</v>
      </c>
      <c r="Q2" s="5">
        <v>2015</v>
      </c>
      <c r="R2" s="5">
        <v>2016</v>
      </c>
      <c r="S2" s="5">
        <v>2017</v>
      </c>
      <c r="T2" s="5">
        <v>2018</v>
      </c>
      <c r="U2" s="6" t="s">
        <v>3</v>
      </c>
      <c r="V2" s="104" t="s">
        <v>146</v>
      </c>
      <c r="W2" s="104" t="s">
        <v>147</v>
      </c>
      <c r="X2" s="7"/>
      <c r="Y2" s="7"/>
      <c r="Z2" s="7"/>
      <c r="AA2" s="7"/>
      <c r="AB2" s="7"/>
      <c r="AC2" s="7"/>
      <c r="AD2" s="7"/>
      <c r="AE2" s="7"/>
      <c r="AF2" s="7"/>
      <c r="AG2" s="7"/>
      <c r="AI2" s="9"/>
      <c r="AJ2" s="9"/>
      <c r="AK2" s="9"/>
      <c r="AL2" s="9"/>
      <c r="AM2" s="9"/>
      <c r="AN2" s="9"/>
      <c r="AO2" s="10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</row>
    <row r="3" spans="1:99" s="8" customFormat="1" ht="15" customHeight="1">
      <c r="A3" s="13" t="s">
        <v>212</v>
      </c>
      <c r="B3" s="14">
        <v>15.822087</v>
      </c>
      <c r="C3" s="14">
        <v>21.367571000000002</v>
      </c>
      <c r="D3" s="14">
        <v>23.787421999999999</v>
      </c>
      <c r="E3" s="14">
        <v>24.90645</v>
      </c>
      <c r="F3" s="14">
        <v>43.772644</v>
      </c>
      <c r="G3" s="14">
        <v>44.530766</v>
      </c>
      <c r="H3" s="14">
        <v>50.179654999999997</v>
      </c>
      <c r="I3" s="14">
        <v>60.187480000000001</v>
      </c>
      <c r="J3" s="14">
        <v>48.853093999999999</v>
      </c>
      <c r="K3" s="14">
        <v>54.102769000000002</v>
      </c>
      <c r="L3" s="14">
        <v>57.765045999999998</v>
      </c>
      <c r="M3" s="14">
        <v>61.304538000000001</v>
      </c>
      <c r="N3" s="14">
        <v>54.849606000000001</v>
      </c>
      <c r="O3" s="14">
        <v>51.309462000000003</v>
      </c>
      <c r="P3" s="14">
        <v>54.445197</v>
      </c>
      <c r="Q3" s="14">
        <v>64.975834000000006</v>
      </c>
      <c r="R3" s="14">
        <v>76.839183000000006</v>
      </c>
      <c r="S3" s="14">
        <v>79.173641000000003</v>
      </c>
      <c r="T3" s="14">
        <v>78.759833</v>
      </c>
      <c r="U3" s="15">
        <f t="shared" ref="U3:U12" si="0">AVERAGE(B3:T3)</f>
        <v>50.891172526315792</v>
      </c>
      <c r="V3" s="105">
        <f>(T3/B3)^(1/19)-1</f>
        <v>8.8143994182567242E-2</v>
      </c>
      <c r="W3" s="105">
        <f>(T3-B3)/B3</f>
        <v>3.9778409763516032</v>
      </c>
      <c r="X3" s="7"/>
      <c r="Y3" s="14"/>
      <c r="Z3" s="14"/>
      <c r="AA3" s="14"/>
      <c r="AB3" s="14"/>
      <c r="AC3" s="14"/>
      <c r="AD3" s="7"/>
      <c r="AE3" s="7"/>
      <c r="AF3" s="7"/>
      <c r="AG3" s="7"/>
      <c r="AO3" s="10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</row>
    <row r="4" spans="1:99" s="8" customFormat="1" ht="15" customHeight="1">
      <c r="A4" s="13" t="s">
        <v>213</v>
      </c>
      <c r="B4" s="14">
        <v>68.982050999999998</v>
      </c>
      <c r="C4" s="14">
        <v>82.182895000000002</v>
      </c>
      <c r="D4" s="14">
        <v>101.213404</v>
      </c>
      <c r="E4" s="14">
        <v>96.028756999999999</v>
      </c>
      <c r="F4" s="14">
        <v>108.03955499999999</v>
      </c>
      <c r="G4" s="14">
        <v>104.494553</v>
      </c>
      <c r="H4" s="14">
        <v>130.341252</v>
      </c>
      <c r="I4" s="14">
        <v>156.91944000000001</v>
      </c>
      <c r="J4" s="14">
        <v>188.74366499999999</v>
      </c>
      <c r="K4" s="14">
        <v>189.038927</v>
      </c>
      <c r="L4" s="14">
        <v>166.812578</v>
      </c>
      <c r="M4" s="14">
        <v>171.004098</v>
      </c>
      <c r="N4" s="14">
        <v>196.913816</v>
      </c>
      <c r="O4" s="14">
        <v>219.304317</v>
      </c>
      <c r="P4" s="14">
        <v>211.46595600000001</v>
      </c>
      <c r="Q4" s="14">
        <v>250.30924299999998</v>
      </c>
      <c r="R4" s="14">
        <v>267.88063400000004</v>
      </c>
      <c r="S4" s="14">
        <v>295.56652200000002</v>
      </c>
      <c r="T4" s="14">
        <v>294.68916899999999</v>
      </c>
      <c r="U4" s="15">
        <f t="shared" si="0"/>
        <v>173.68057010526317</v>
      </c>
      <c r="V4" s="105">
        <f t="shared" ref="V4:V12" si="1">(T4/B4)^(1/19)-1</f>
        <v>7.9421219125916265E-2</v>
      </c>
      <c r="W4" s="105">
        <f t="shared" ref="W4:W12" si="2">(T4-B4)/B4</f>
        <v>3.2719687908380686</v>
      </c>
      <c r="X4" s="7"/>
      <c r="Y4" s="14"/>
      <c r="Z4" s="14"/>
      <c r="AA4" s="14"/>
      <c r="AB4" s="14"/>
      <c r="AC4" s="14"/>
      <c r="AD4" s="7"/>
      <c r="AE4" s="7"/>
      <c r="AF4" s="7"/>
      <c r="AG4" s="7"/>
      <c r="AO4" s="10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</row>
    <row r="5" spans="1:99" s="8" customFormat="1" ht="15" customHeight="1">
      <c r="A5" s="13" t="s">
        <v>214</v>
      </c>
      <c r="B5" s="14">
        <v>82.623022000000006</v>
      </c>
      <c r="C5" s="14">
        <v>114.059713</v>
      </c>
      <c r="D5" s="14">
        <v>112.77373</v>
      </c>
      <c r="E5" s="14">
        <v>134.69288299999999</v>
      </c>
      <c r="F5" s="14">
        <v>137.64115899999999</v>
      </c>
      <c r="G5" s="14">
        <v>143.68822599999999</v>
      </c>
      <c r="H5" s="14">
        <v>140.90796900000001</v>
      </c>
      <c r="I5" s="14">
        <v>163.052581</v>
      </c>
      <c r="J5" s="14">
        <v>207.55328399999999</v>
      </c>
      <c r="K5" s="14">
        <v>209.157543</v>
      </c>
      <c r="L5" s="14">
        <v>270.10740600000003</v>
      </c>
      <c r="M5" s="14">
        <v>284.78657500000003</v>
      </c>
      <c r="N5" s="14">
        <v>324.81509999999997</v>
      </c>
      <c r="O5" s="14">
        <v>341.08797700000002</v>
      </c>
      <c r="P5" s="14">
        <v>435.894476</v>
      </c>
      <c r="Q5" s="14">
        <v>476.63329700000003</v>
      </c>
      <c r="R5" s="14">
        <v>493.134139</v>
      </c>
      <c r="S5" s="14">
        <v>637.35206299999993</v>
      </c>
      <c r="T5" s="14">
        <v>683.09046499999999</v>
      </c>
      <c r="U5" s="15">
        <f t="shared" si="0"/>
        <v>283.84482147368425</v>
      </c>
      <c r="V5" s="105">
        <f t="shared" si="1"/>
        <v>0.11759128831631993</v>
      </c>
      <c r="W5" s="105">
        <f t="shared" si="2"/>
        <v>7.2675560450935812</v>
      </c>
      <c r="X5" s="7"/>
      <c r="Y5" s="14"/>
      <c r="Z5" s="14"/>
      <c r="AA5" s="14"/>
      <c r="AB5" s="14"/>
      <c r="AC5" s="14"/>
      <c r="AD5" s="7"/>
      <c r="AE5" s="7"/>
      <c r="AF5" s="7"/>
      <c r="AG5" s="7"/>
      <c r="AO5" s="10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</row>
    <row r="6" spans="1:99" s="8" customFormat="1" ht="15" customHeight="1">
      <c r="A6" s="13" t="s">
        <v>215</v>
      </c>
      <c r="B6" s="14">
        <v>131.54267300000001</v>
      </c>
      <c r="C6" s="14">
        <v>126.662796</v>
      </c>
      <c r="D6" s="14">
        <v>142.70500200000001</v>
      </c>
      <c r="E6" s="14">
        <v>154.89444399999999</v>
      </c>
      <c r="F6" s="14">
        <v>147.920759</v>
      </c>
      <c r="G6" s="14">
        <v>148.26375100000001</v>
      </c>
      <c r="H6" s="14">
        <v>175.05500799999999</v>
      </c>
      <c r="I6" s="14">
        <v>221.58637999999999</v>
      </c>
      <c r="J6" s="14">
        <v>253.86229499999999</v>
      </c>
      <c r="K6" s="14">
        <v>277.37175999999999</v>
      </c>
      <c r="L6" s="14">
        <v>285.62227799999999</v>
      </c>
      <c r="M6" s="14">
        <v>319.526456</v>
      </c>
      <c r="N6" s="14">
        <v>344.355501</v>
      </c>
      <c r="O6" s="14">
        <v>388.233833</v>
      </c>
      <c r="P6" s="14">
        <v>399.59622300000001</v>
      </c>
      <c r="Q6" s="14">
        <v>422.07253900000001</v>
      </c>
      <c r="R6" s="14">
        <v>435.652377</v>
      </c>
      <c r="S6" s="14">
        <v>457.617299</v>
      </c>
      <c r="T6" s="14">
        <v>436.96838400000001</v>
      </c>
      <c r="U6" s="15">
        <f t="shared" si="0"/>
        <v>277.34261884210525</v>
      </c>
      <c r="V6" s="105">
        <f t="shared" si="1"/>
        <v>6.5224702385171973E-2</v>
      </c>
      <c r="W6" s="105">
        <f t="shared" si="2"/>
        <v>2.321875510314436</v>
      </c>
      <c r="X6" s="7"/>
      <c r="Y6" s="14"/>
      <c r="Z6" s="14"/>
      <c r="AA6" s="14"/>
      <c r="AB6" s="14"/>
      <c r="AC6" s="14"/>
      <c r="AD6" s="7"/>
      <c r="AE6" s="7"/>
      <c r="AF6" s="7"/>
      <c r="AG6" s="7"/>
      <c r="AO6" s="10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</row>
    <row r="7" spans="1:99" s="8" customFormat="1" ht="18" customHeight="1">
      <c r="A7" s="16" t="s">
        <v>4</v>
      </c>
      <c r="B7" s="17">
        <f t="shared" ref="B7:T7" si="3">SUM(B3:B6)</f>
        <v>298.96983299999999</v>
      </c>
      <c r="C7" s="17">
        <f t="shared" si="3"/>
        <v>344.27297500000003</v>
      </c>
      <c r="D7" s="17">
        <f t="shared" si="3"/>
        <v>380.479558</v>
      </c>
      <c r="E7" s="17">
        <f t="shared" si="3"/>
        <v>410.52253399999995</v>
      </c>
      <c r="F7" s="17">
        <f t="shared" si="3"/>
        <v>437.37411699999996</v>
      </c>
      <c r="G7" s="17">
        <f t="shared" si="3"/>
        <v>440.97729599999997</v>
      </c>
      <c r="H7" s="17">
        <f t="shared" si="3"/>
        <v>496.48388399999999</v>
      </c>
      <c r="I7" s="17">
        <f t="shared" si="3"/>
        <v>601.74588099999994</v>
      </c>
      <c r="J7" s="17">
        <f t="shared" si="3"/>
        <v>699.012338</v>
      </c>
      <c r="K7" s="17">
        <f t="shared" si="3"/>
        <v>729.67099899999994</v>
      </c>
      <c r="L7" s="17">
        <f t="shared" si="3"/>
        <v>780.30730800000003</v>
      </c>
      <c r="M7" s="17">
        <f t="shared" si="3"/>
        <v>836.62166700000012</v>
      </c>
      <c r="N7" s="17">
        <f t="shared" si="3"/>
        <v>920.93402300000002</v>
      </c>
      <c r="O7" s="17">
        <f t="shared" si="3"/>
        <v>999.93558900000005</v>
      </c>
      <c r="P7" s="17">
        <f t="shared" si="3"/>
        <v>1101.401852</v>
      </c>
      <c r="Q7" s="17">
        <f t="shared" si="3"/>
        <v>1213.9909130000001</v>
      </c>
      <c r="R7" s="17">
        <f t="shared" si="3"/>
        <v>1273.506333</v>
      </c>
      <c r="S7" s="17">
        <f t="shared" si="3"/>
        <v>1469.709525</v>
      </c>
      <c r="T7" s="17">
        <f t="shared" si="3"/>
        <v>1493.5078510000001</v>
      </c>
      <c r="U7" s="18">
        <f t="shared" si="0"/>
        <v>785.75918294736846</v>
      </c>
      <c r="V7" s="106">
        <f t="shared" si="1"/>
        <v>8.8346978366661721E-2</v>
      </c>
      <c r="W7" s="106">
        <f t="shared" si="2"/>
        <v>3.9955135473484384</v>
      </c>
      <c r="X7" s="7"/>
      <c r="Y7" s="14"/>
      <c r="Z7" s="14"/>
      <c r="AA7" s="14"/>
      <c r="AB7" s="14"/>
      <c r="AC7" s="14"/>
      <c r="AD7" s="7"/>
      <c r="AE7" s="7"/>
      <c r="AF7" s="7"/>
      <c r="AG7" s="7"/>
      <c r="AO7" s="10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</row>
    <row r="8" spans="1:99" s="8" customFormat="1" ht="15" customHeight="1">
      <c r="A8" s="13" t="s">
        <v>212</v>
      </c>
      <c r="B8" s="14">
        <v>67.628729000000007</v>
      </c>
      <c r="C8" s="14">
        <v>76.750459000000006</v>
      </c>
      <c r="D8" s="14">
        <v>83.255088999999998</v>
      </c>
      <c r="E8" s="14">
        <v>88.537388000000007</v>
      </c>
      <c r="F8" s="14">
        <v>83.770059000000003</v>
      </c>
      <c r="G8" s="14">
        <v>71.776094999999998</v>
      </c>
      <c r="H8" s="14">
        <v>90.977200999999994</v>
      </c>
      <c r="I8" s="14">
        <v>94.254037999999994</v>
      </c>
      <c r="J8" s="14">
        <v>110.873909</v>
      </c>
      <c r="K8" s="14">
        <v>91.607230999999999</v>
      </c>
      <c r="L8" s="14">
        <v>91.696729000000005</v>
      </c>
      <c r="M8" s="14">
        <v>78.796592000000004</v>
      </c>
      <c r="N8" s="14">
        <v>72.610394999999997</v>
      </c>
      <c r="O8" s="14">
        <v>74.703023000000002</v>
      </c>
      <c r="P8" s="14">
        <v>83.902041999999994</v>
      </c>
      <c r="Q8" s="14">
        <v>87.093378999999999</v>
      </c>
      <c r="R8" s="14">
        <v>103.181849</v>
      </c>
      <c r="S8" s="14">
        <v>123.89852</v>
      </c>
      <c r="T8" s="14">
        <v>126.790712</v>
      </c>
      <c r="U8" s="15">
        <f t="shared" si="0"/>
        <v>89.58439152631577</v>
      </c>
      <c r="V8" s="105">
        <f t="shared" si="1"/>
        <v>3.3632405785899433E-2</v>
      </c>
      <c r="W8" s="105">
        <f t="shared" si="2"/>
        <v>0.87480548392385116</v>
      </c>
      <c r="X8" s="7"/>
      <c r="Y8" s="14"/>
      <c r="Z8" s="14"/>
      <c r="AA8" s="14"/>
      <c r="AB8" s="14"/>
      <c r="AC8" s="14"/>
      <c r="AD8" s="14"/>
      <c r="AE8" s="7"/>
      <c r="AF8" s="7"/>
      <c r="AG8" s="7"/>
      <c r="AO8" s="10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</row>
    <row r="9" spans="1:99" s="8" customFormat="1" ht="15" customHeight="1">
      <c r="A9" s="13" t="s">
        <v>213</v>
      </c>
      <c r="B9" s="14">
        <v>205.24330900000001</v>
      </c>
      <c r="C9" s="14">
        <v>237.625958</v>
      </c>
      <c r="D9" s="14">
        <v>230.633107</v>
      </c>
      <c r="E9" s="14">
        <v>233.73450800000001</v>
      </c>
      <c r="F9" s="14">
        <v>235.60183499999999</v>
      </c>
      <c r="G9" s="14">
        <v>222.41228000000001</v>
      </c>
      <c r="H9" s="14">
        <v>275.60138000000001</v>
      </c>
      <c r="I9" s="14">
        <v>305.14326699999998</v>
      </c>
      <c r="J9" s="14">
        <v>284.85599400000001</v>
      </c>
      <c r="K9" s="14">
        <v>265.36587200000002</v>
      </c>
      <c r="L9" s="14">
        <v>315.20967100000001</v>
      </c>
      <c r="M9" s="14">
        <v>309.38258999999999</v>
      </c>
      <c r="N9" s="14">
        <v>277.84850999999998</v>
      </c>
      <c r="O9" s="14">
        <v>345.24570799999998</v>
      </c>
      <c r="P9" s="14">
        <v>303.30460100000005</v>
      </c>
      <c r="Q9" s="14">
        <v>329.17336399999999</v>
      </c>
      <c r="R9" s="14">
        <v>384.76520299999999</v>
      </c>
      <c r="S9" s="14">
        <v>384.42799200000002</v>
      </c>
      <c r="T9" s="14">
        <v>412.56491199999999</v>
      </c>
      <c r="U9" s="15">
        <f t="shared" si="0"/>
        <v>292.53368742105266</v>
      </c>
      <c r="V9" s="105">
        <f t="shared" si="1"/>
        <v>3.7430758356898242E-2</v>
      </c>
      <c r="W9" s="105">
        <f t="shared" si="2"/>
        <v>1.0101260012330047</v>
      </c>
      <c r="X9" s="7"/>
      <c r="Y9" s="14"/>
      <c r="Z9" s="14"/>
      <c r="AA9" s="14"/>
      <c r="AB9" s="14"/>
      <c r="AC9" s="14"/>
      <c r="AD9" s="14"/>
      <c r="AE9" s="7"/>
      <c r="AF9" s="7"/>
      <c r="AG9" s="7"/>
      <c r="AO9" s="10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</row>
    <row r="10" spans="1:99" s="8" customFormat="1" ht="15" customHeight="1">
      <c r="A10" s="13" t="s">
        <v>214</v>
      </c>
      <c r="B10" s="14">
        <v>320.04813999999999</v>
      </c>
      <c r="C10" s="14">
        <v>411.09425499999998</v>
      </c>
      <c r="D10" s="14">
        <v>383.82439199999999</v>
      </c>
      <c r="E10" s="14">
        <v>400.46390200000002</v>
      </c>
      <c r="F10" s="14">
        <v>417.30381399999999</v>
      </c>
      <c r="G10" s="14">
        <v>417.72032799999999</v>
      </c>
      <c r="H10" s="14">
        <v>397.327564</v>
      </c>
      <c r="I10" s="14">
        <v>451.11739899999998</v>
      </c>
      <c r="J10" s="14">
        <v>504.09249299999999</v>
      </c>
      <c r="K10" s="14">
        <v>456.304079</v>
      </c>
      <c r="L10" s="14">
        <v>518.93234500000005</v>
      </c>
      <c r="M10" s="14">
        <v>478.958235</v>
      </c>
      <c r="N10" s="14">
        <v>450.23829000000001</v>
      </c>
      <c r="O10" s="14">
        <v>535.09161300000005</v>
      </c>
      <c r="P10" s="14">
        <v>509.633802</v>
      </c>
      <c r="Q10" s="14">
        <v>553.92301399999997</v>
      </c>
      <c r="R10" s="14">
        <v>673.76937100000009</v>
      </c>
      <c r="S10" s="14">
        <v>755.95528200000001</v>
      </c>
      <c r="T10" s="14">
        <v>813.58278700000005</v>
      </c>
      <c r="U10" s="15">
        <f t="shared" si="0"/>
        <v>497.33584763157904</v>
      </c>
      <c r="V10" s="105">
        <f t="shared" si="1"/>
        <v>5.0329594037776593E-2</v>
      </c>
      <c r="W10" s="105">
        <f t="shared" si="2"/>
        <v>1.5420637876539451</v>
      </c>
      <c r="X10" s="7"/>
      <c r="Y10" s="14"/>
      <c r="Z10" s="14"/>
      <c r="AA10" s="14"/>
      <c r="AB10" s="14"/>
      <c r="AC10" s="14"/>
      <c r="AD10" s="14"/>
      <c r="AE10" s="7"/>
      <c r="AF10" s="7"/>
      <c r="AG10" s="7"/>
      <c r="AO10" s="10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</row>
    <row r="11" spans="1:99" s="8" customFormat="1" ht="15" customHeight="1">
      <c r="A11" s="13" t="s">
        <v>215</v>
      </c>
      <c r="B11" s="14">
        <v>158.74930599999999</v>
      </c>
      <c r="C11" s="14">
        <v>144.61074600000001</v>
      </c>
      <c r="D11" s="14">
        <v>158.44781599999999</v>
      </c>
      <c r="E11" s="14">
        <v>157.49015900000001</v>
      </c>
      <c r="F11" s="14">
        <v>169.758306</v>
      </c>
      <c r="G11" s="14">
        <v>170.724546</v>
      </c>
      <c r="H11" s="14">
        <v>186.89520300000001</v>
      </c>
      <c r="I11" s="14">
        <v>215.91499899999999</v>
      </c>
      <c r="J11" s="14">
        <v>237.07330899999999</v>
      </c>
      <c r="K11" s="14">
        <v>264.210373</v>
      </c>
      <c r="L11" s="14">
        <v>280.341544</v>
      </c>
      <c r="M11" s="14">
        <v>284.949299</v>
      </c>
      <c r="N11" s="14">
        <v>272.69704200000001</v>
      </c>
      <c r="O11" s="14">
        <v>283.736897</v>
      </c>
      <c r="P11" s="14">
        <v>299.19768900000003</v>
      </c>
      <c r="Q11" s="14">
        <v>293.32665000000003</v>
      </c>
      <c r="R11" s="14">
        <v>334.36852899999997</v>
      </c>
      <c r="S11" s="14">
        <v>357.647402</v>
      </c>
      <c r="T11" s="14">
        <v>361.72509100000002</v>
      </c>
      <c r="U11" s="15">
        <f t="shared" si="0"/>
        <v>243.78236347368414</v>
      </c>
      <c r="V11" s="105">
        <f t="shared" si="1"/>
        <v>4.4298293643873166E-2</v>
      </c>
      <c r="W11" s="105">
        <f t="shared" si="2"/>
        <v>1.2785932116137884</v>
      </c>
      <c r="X11" s="7"/>
      <c r="Y11" s="14"/>
      <c r="Z11" s="14"/>
      <c r="AA11" s="14"/>
      <c r="AB11" s="14"/>
      <c r="AC11" s="14"/>
      <c r="AD11" s="14"/>
      <c r="AE11" s="7"/>
      <c r="AF11" s="7"/>
      <c r="AG11" s="7"/>
      <c r="AO11" s="10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</row>
    <row r="12" spans="1:99" s="8" customFormat="1" ht="18" customHeight="1">
      <c r="A12" s="16" t="s">
        <v>5</v>
      </c>
      <c r="B12" s="17">
        <f t="shared" ref="B12:T12" si="4">SUM(B8:B11)</f>
        <v>751.66948400000001</v>
      </c>
      <c r="C12" s="17">
        <f t="shared" si="4"/>
        <v>870.08141799999999</v>
      </c>
      <c r="D12" s="17">
        <f t="shared" si="4"/>
        <v>856.16040399999997</v>
      </c>
      <c r="E12" s="17">
        <f t="shared" si="4"/>
        <v>880.22595700000011</v>
      </c>
      <c r="F12" s="17">
        <f t="shared" si="4"/>
        <v>906.43401399999993</v>
      </c>
      <c r="G12" s="17">
        <f t="shared" si="4"/>
        <v>882.63324900000009</v>
      </c>
      <c r="H12" s="17">
        <f t="shared" si="4"/>
        <v>950.80134799999996</v>
      </c>
      <c r="I12" s="17">
        <f t="shared" si="4"/>
        <v>1066.429703</v>
      </c>
      <c r="J12" s="17">
        <f t="shared" si="4"/>
        <v>1136.8957049999999</v>
      </c>
      <c r="K12" s="17">
        <f t="shared" si="4"/>
        <v>1077.4875550000002</v>
      </c>
      <c r="L12" s="17">
        <f t="shared" si="4"/>
        <v>1206.1802889999999</v>
      </c>
      <c r="M12" s="17">
        <f t="shared" si="4"/>
        <v>1152.0867159999998</v>
      </c>
      <c r="N12" s="17">
        <f t="shared" si="4"/>
        <v>1073.394237</v>
      </c>
      <c r="O12" s="17">
        <f t="shared" si="4"/>
        <v>1238.777241</v>
      </c>
      <c r="P12" s="17">
        <f t="shared" si="4"/>
        <v>1196.0381340000001</v>
      </c>
      <c r="Q12" s="17">
        <f t="shared" si="4"/>
        <v>1263.5164070000001</v>
      </c>
      <c r="R12" s="17">
        <f t="shared" si="4"/>
        <v>1496.0849520000002</v>
      </c>
      <c r="S12" s="17">
        <f t="shared" si="4"/>
        <v>1621.929196</v>
      </c>
      <c r="T12" s="17">
        <f t="shared" si="4"/>
        <v>1714.6635020000001</v>
      </c>
      <c r="U12" s="18">
        <f t="shared" si="0"/>
        <v>1123.2362900526316</v>
      </c>
      <c r="V12" s="107">
        <f t="shared" si="1"/>
        <v>4.4359699097218597E-2</v>
      </c>
      <c r="W12" s="107">
        <f t="shared" si="2"/>
        <v>1.281140233171951</v>
      </c>
      <c r="X12" s="7"/>
      <c r="Y12" s="14"/>
      <c r="Z12" s="14"/>
      <c r="AA12" s="14"/>
      <c r="AB12" s="14"/>
      <c r="AC12" s="14"/>
      <c r="AD12" s="14"/>
      <c r="AE12" s="7"/>
      <c r="AF12" s="7"/>
      <c r="AG12" s="7"/>
      <c r="AH12" s="11"/>
      <c r="AO12" s="10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</row>
    <row r="13" spans="1:99" s="8" customFormat="1" ht="19.5" customHeight="1">
      <c r="A13" s="19" t="s">
        <v>6</v>
      </c>
      <c r="B13" s="20">
        <f t="shared" ref="B13:R13" si="5">B7-B12</f>
        <v>-452.69965100000002</v>
      </c>
      <c r="C13" s="20">
        <f t="shared" si="5"/>
        <v>-525.8084429999999</v>
      </c>
      <c r="D13" s="20">
        <f t="shared" si="5"/>
        <v>-475.68084599999997</v>
      </c>
      <c r="E13" s="20">
        <f t="shared" si="5"/>
        <v>-469.70342300000016</v>
      </c>
      <c r="F13" s="20">
        <f t="shared" si="5"/>
        <v>-469.05989699999998</v>
      </c>
      <c r="G13" s="20">
        <f t="shared" si="5"/>
        <v>-441.65595300000012</v>
      </c>
      <c r="H13" s="20">
        <f t="shared" si="5"/>
        <v>-454.31746399999997</v>
      </c>
      <c r="I13" s="20">
        <f t="shared" si="5"/>
        <v>-464.68382200000008</v>
      </c>
      <c r="J13" s="20">
        <f t="shared" si="5"/>
        <v>-437.88336699999991</v>
      </c>
      <c r="K13" s="20">
        <f t="shared" si="5"/>
        <v>-347.81655600000022</v>
      </c>
      <c r="L13" s="20">
        <f t="shared" si="5"/>
        <v>-425.87298099999987</v>
      </c>
      <c r="M13" s="20">
        <f t="shared" si="5"/>
        <v>-315.46504899999968</v>
      </c>
      <c r="N13" s="20">
        <f t="shared" si="5"/>
        <v>-152.46021399999995</v>
      </c>
      <c r="O13" s="20">
        <f t="shared" si="5"/>
        <v>-238.84165199999995</v>
      </c>
      <c r="P13" s="20">
        <f t="shared" si="5"/>
        <v>-94.636282000000165</v>
      </c>
      <c r="Q13" s="20">
        <f t="shared" si="5"/>
        <v>-49.525493999999981</v>
      </c>
      <c r="R13" s="20">
        <f t="shared" si="5"/>
        <v>-222.57861900000012</v>
      </c>
      <c r="S13" s="20">
        <f>S7-S12</f>
        <v>-152.21967100000006</v>
      </c>
      <c r="T13" s="20">
        <f>T7-T12</f>
        <v>-221.15565100000003</v>
      </c>
      <c r="U13" s="21">
        <f>U7-U12</f>
        <v>-337.47710710526314</v>
      </c>
      <c r="V13" s="14"/>
      <c r="W13" s="14"/>
      <c r="X13" s="22"/>
      <c r="Y13" s="14"/>
      <c r="Z13" s="14"/>
      <c r="AA13" s="14"/>
      <c r="AB13" s="14"/>
      <c r="AC13" s="14"/>
      <c r="AD13" s="14"/>
      <c r="AE13" s="23"/>
      <c r="AF13" s="23"/>
      <c r="AH13" s="11"/>
      <c r="AI13" s="24"/>
      <c r="AJ13" s="24"/>
      <c r="AK13" s="24"/>
      <c r="AL13" s="24"/>
      <c r="AM13" s="24"/>
      <c r="AO13" s="10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</row>
    <row r="14" spans="1:99" s="8" customFormat="1" ht="19.5" customHeight="1">
      <c r="A14" s="25" t="s">
        <v>7</v>
      </c>
      <c r="B14" s="26">
        <f t="shared" ref="B14:S14" si="6">B7/B12</f>
        <v>0.39774108083919502</v>
      </c>
      <c r="C14" s="26">
        <f t="shared" si="6"/>
        <v>0.39567903402805465</v>
      </c>
      <c r="D14" s="26">
        <f t="shared" si="6"/>
        <v>0.44440218938225973</v>
      </c>
      <c r="E14" s="26">
        <f t="shared" si="6"/>
        <v>0.46638312666800841</v>
      </c>
      <c r="F14" s="26">
        <f t="shared" si="6"/>
        <v>0.48252173930445641</v>
      </c>
      <c r="G14" s="26">
        <f t="shared" si="6"/>
        <v>0.49961554983297474</v>
      </c>
      <c r="H14" s="26">
        <f t="shared" si="6"/>
        <v>0.52217414820072383</v>
      </c>
      <c r="I14" s="26">
        <f t="shared" si="6"/>
        <v>0.56426211620626621</v>
      </c>
      <c r="J14" s="26">
        <f t="shared" si="6"/>
        <v>0.61484297541611355</v>
      </c>
      <c r="K14" s="26">
        <f t="shared" si="6"/>
        <v>0.67719668372411024</v>
      </c>
      <c r="L14" s="26">
        <f t="shared" si="6"/>
        <v>0.6469242741870076</v>
      </c>
      <c r="M14" s="26">
        <f t="shared" si="6"/>
        <v>0.72617942328570362</v>
      </c>
      <c r="N14" s="26">
        <f t="shared" si="6"/>
        <v>0.85796438182292944</v>
      </c>
      <c r="O14" s="26">
        <f t="shared" si="6"/>
        <v>0.80719564091507234</v>
      </c>
      <c r="P14" s="26">
        <f t="shared" si="6"/>
        <v>0.9208751967769615</v>
      </c>
      <c r="Q14" s="26">
        <f t="shared" si="6"/>
        <v>0.96080344210362123</v>
      </c>
      <c r="R14" s="26">
        <f t="shared" si="6"/>
        <v>0.85122594896603165</v>
      </c>
      <c r="S14" s="26">
        <f t="shared" si="6"/>
        <v>0.90614900368314222</v>
      </c>
      <c r="T14" s="26">
        <f>T7/T12</f>
        <v>0.87102096082290081</v>
      </c>
      <c r="U14" s="27">
        <f>U7/U12</f>
        <v>0.69954932003714909</v>
      </c>
      <c r="V14" s="14"/>
      <c r="W14" s="108"/>
      <c r="X14" s="22"/>
      <c r="Y14" s="22"/>
      <c r="Z14" s="22"/>
      <c r="AA14" s="22"/>
      <c r="AB14" s="22"/>
      <c r="AC14" s="22"/>
      <c r="AD14" s="22"/>
      <c r="AE14" s="23"/>
      <c r="AF14" s="23"/>
      <c r="AH14" s="11"/>
      <c r="AI14" s="289"/>
      <c r="AJ14" s="289"/>
      <c r="AK14" s="289"/>
      <c r="AL14" s="289"/>
      <c r="AM14" s="289"/>
      <c r="AN14" s="289"/>
      <c r="AO14" s="10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</row>
    <row r="15" spans="1:99" s="8" customFormat="1" ht="12.75" customHeight="1">
      <c r="A15" s="28"/>
      <c r="J15" s="29"/>
      <c r="K15" s="29"/>
      <c r="L15" s="29"/>
      <c r="M15" s="29"/>
      <c r="N15" s="29"/>
      <c r="Q15" s="30"/>
      <c r="R15" s="31"/>
      <c r="S15" s="31"/>
      <c r="T15" s="291" t="s">
        <v>142</v>
      </c>
      <c r="U15" s="291"/>
      <c r="V15" s="291"/>
      <c r="W15" s="291"/>
      <c r="X15" s="31"/>
      <c r="Y15" s="31"/>
      <c r="Z15" s="31"/>
      <c r="AA15" s="31"/>
      <c r="AB15" s="31"/>
      <c r="AC15" s="31"/>
      <c r="AD15" s="31"/>
      <c r="AE15" s="23"/>
      <c r="AF15" s="23"/>
      <c r="AI15" s="32"/>
      <c r="AJ15" s="32"/>
      <c r="AK15" s="32"/>
      <c r="AL15" s="32"/>
      <c r="AM15" s="32"/>
      <c r="AN15" s="32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</row>
    <row r="16" spans="1:99" s="8" customFormat="1" ht="18" customHeight="1">
      <c r="A16" s="33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109"/>
      <c r="V16" s="109"/>
      <c r="W16" s="109"/>
      <c r="X16" s="7"/>
      <c r="Y16" s="7"/>
      <c r="Z16" s="7"/>
      <c r="AA16" s="7"/>
      <c r="AB16" s="7"/>
      <c r="AC16" s="7"/>
      <c r="AD16" s="7"/>
      <c r="AE16" s="34"/>
      <c r="AF16" s="34"/>
      <c r="AI16" s="32"/>
      <c r="AJ16" s="32"/>
      <c r="AK16" s="32"/>
      <c r="AL16" s="32"/>
      <c r="AM16" s="32"/>
      <c r="AN16" s="32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</row>
    <row r="17" spans="1:99" s="37" customFormat="1" ht="18" customHeight="1">
      <c r="A17" s="33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35"/>
      <c r="AF17" s="34"/>
      <c r="AG17" s="8"/>
      <c r="AH17" s="8"/>
      <c r="AI17" s="36"/>
      <c r="AJ17" s="36"/>
      <c r="AK17" s="36"/>
      <c r="AL17" s="36"/>
      <c r="AM17" s="36"/>
      <c r="AN17" s="36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32"/>
      <c r="BT17" s="32"/>
      <c r="BU17" s="32"/>
      <c r="BV17" s="32"/>
      <c r="BW17" s="32"/>
      <c r="BX17" s="32"/>
      <c r="BY17" s="32"/>
      <c r="BZ17" s="32"/>
      <c r="CA17" s="32"/>
      <c r="CB17" s="32"/>
      <c r="CC17" s="32"/>
      <c r="CD17" s="32"/>
      <c r="CE17" s="32"/>
      <c r="CF17" s="32"/>
      <c r="CG17" s="32"/>
      <c r="CH17" s="32"/>
      <c r="CI17" s="32"/>
      <c r="CJ17" s="32"/>
      <c r="CK17" s="32"/>
      <c r="CL17" s="32"/>
      <c r="CM17" s="32"/>
      <c r="CN17" s="32"/>
      <c r="CO17" s="32"/>
      <c r="CP17" s="32"/>
      <c r="CQ17" s="32"/>
      <c r="CR17" s="32"/>
      <c r="CS17" s="32"/>
      <c r="CT17" s="32"/>
      <c r="CU17" s="32"/>
    </row>
    <row r="18" spans="1:99" s="40" customFormat="1" ht="18" customHeight="1">
      <c r="A18" s="38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5"/>
      <c r="AF18" s="34"/>
      <c r="AG18" s="8"/>
      <c r="AH18" s="8"/>
      <c r="AI18" s="36"/>
      <c r="AJ18" s="36"/>
      <c r="AK18" s="36"/>
      <c r="AL18" s="36"/>
      <c r="AM18" s="36"/>
      <c r="AN18" s="36"/>
      <c r="AV18" s="41"/>
      <c r="AW18" s="41"/>
      <c r="AX18" s="41"/>
      <c r="AY18" s="41"/>
      <c r="AZ18" s="41"/>
      <c r="BA18" s="41"/>
      <c r="BB18" s="41"/>
      <c r="BC18" s="41"/>
      <c r="BD18" s="41"/>
      <c r="BE18" s="41"/>
      <c r="BF18" s="41"/>
      <c r="BG18" s="41"/>
      <c r="BH18" s="41"/>
      <c r="BI18" s="41"/>
      <c r="BJ18" s="41"/>
      <c r="BK18" s="41"/>
      <c r="BL18" s="41"/>
      <c r="BM18" s="41"/>
      <c r="BN18" s="41"/>
      <c r="BO18" s="41"/>
      <c r="BP18" s="41"/>
      <c r="BQ18" s="41"/>
      <c r="BR18" s="41"/>
      <c r="BS18" s="41"/>
      <c r="BT18" s="41"/>
      <c r="BU18" s="41"/>
      <c r="BV18" s="41"/>
      <c r="BW18" s="41"/>
      <c r="BX18" s="41"/>
      <c r="BY18" s="41"/>
      <c r="BZ18" s="41"/>
      <c r="CA18" s="41"/>
      <c r="CB18" s="41"/>
      <c r="CC18" s="41"/>
      <c r="CD18" s="41"/>
      <c r="CE18" s="41"/>
      <c r="CF18" s="41"/>
      <c r="CG18" s="41"/>
      <c r="CH18" s="41"/>
      <c r="CI18" s="41"/>
      <c r="CJ18" s="41"/>
      <c r="CK18" s="41"/>
      <c r="CL18" s="41"/>
      <c r="CM18" s="41"/>
      <c r="CN18" s="41"/>
      <c r="CO18" s="41"/>
      <c r="CP18" s="41"/>
      <c r="CQ18" s="41"/>
      <c r="CR18" s="41"/>
      <c r="CS18" s="41"/>
      <c r="CT18" s="41"/>
      <c r="CU18" s="41"/>
    </row>
    <row r="19" spans="1:99" s="42" customFormat="1" ht="18" customHeight="1">
      <c r="A19" s="38"/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5"/>
      <c r="AF19" s="34"/>
      <c r="AG19" s="8"/>
      <c r="AH19" s="8"/>
      <c r="AI19" s="36"/>
      <c r="AJ19" s="36"/>
      <c r="AK19" s="36"/>
      <c r="AL19" s="36"/>
      <c r="AM19" s="36"/>
      <c r="AN19" s="36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43"/>
      <c r="BW19" s="43"/>
      <c r="BX19" s="43"/>
      <c r="BY19" s="43"/>
      <c r="BZ19" s="43"/>
      <c r="CA19" s="43"/>
      <c r="CB19" s="43"/>
      <c r="CC19" s="43"/>
      <c r="CD19" s="43"/>
      <c r="CE19" s="43"/>
      <c r="CF19" s="43"/>
      <c r="CG19" s="43"/>
      <c r="CH19" s="43"/>
      <c r="CI19" s="43"/>
      <c r="CJ19" s="43"/>
      <c r="CK19" s="43"/>
      <c r="CL19" s="43"/>
      <c r="CM19" s="43"/>
      <c r="CN19" s="43"/>
      <c r="CO19" s="43"/>
      <c r="CP19" s="43"/>
      <c r="CQ19" s="43"/>
      <c r="CR19" s="43"/>
      <c r="CS19" s="43"/>
      <c r="CT19" s="43"/>
      <c r="CU19" s="43"/>
    </row>
    <row r="20" spans="1:99" s="42" customFormat="1" ht="18" customHeight="1">
      <c r="A20" s="38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44"/>
      <c r="AF20" s="23"/>
      <c r="AG20" s="8"/>
      <c r="AH20" s="8"/>
      <c r="AI20" s="36"/>
      <c r="AJ20" s="36"/>
      <c r="AK20" s="36"/>
      <c r="AL20" s="36"/>
      <c r="AM20" s="36"/>
      <c r="AN20" s="36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43"/>
      <c r="BW20" s="43"/>
      <c r="BX20" s="43"/>
      <c r="BY20" s="43"/>
      <c r="BZ20" s="43"/>
      <c r="CA20" s="43"/>
      <c r="CB20" s="43"/>
      <c r="CC20" s="43"/>
      <c r="CD20" s="43"/>
      <c r="CE20" s="43"/>
      <c r="CF20" s="43"/>
      <c r="CG20" s="43"/>
      <c r="CH20" s="43"/>
      <c r="CI20" s="43"/>
      <c r="CJ20" s="43"/>
      <c r="CK20" s="43"/>
      <c r="CL20" s="43"/>
      <c r="CM20" s="43"/>
      <c r="CN20" s="43"/>
      <c r="CO20" s="43"/>
      <c r="CP20" s="43"/>
      <c r="CQ20" s="43"/>
      <c r="CR20" s="43"/>
      <c r="CS20" s="43"/>
      <c r="CT20" s="43"/>
      <c r="CU20" s="43"/>
    </row>
    <row r="21" spans="1:99" s="8" customFormat="1" ht="18" customHeight="1">
      <c r="A21" s="38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44"/>
      <c r="AF21" s="23"/>
      <c r="AI21" s="36"/>
      <c r="AJ21" s="36"/>
      <c r="AK21" s="36"/>
      <c r="AL21" s="36"/>
      <c r="AM21" s="36"/>
      <c r="AN21" s="36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</row>
    <row r="22" spans="1:99" s="8" customFormat="1" ht="18" customHeight="1">
      <c r="A22" s="38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44"/>
      <c r="AF22" s="23"/>
      <c r="AI22" s="36"/>
      <c r="AJ22" s="36"/>
      <c r="AK22" s="36"/>
      <c r="AL22" s="36"/>
      <c r="AM22" s="36"/>
      <c r="AN22" s="36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</row>
    <row r="23" spans="1:99" s="8" customFormat="1" ht="18" customHeight="1">
      <c r="A23" s="38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44"/>
      <c r="AF23" s="23"/>
      <c r="AI23" s="36"/>
      <c r="AJ23" s="36"/>
      <c r="AK23" s="36"/>
      <c r="AL23" s="23"/>
      <c r="AM23" s="36"/>
      <c r="AN23" s="36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</row>
    <row r="24" spans="1:99" s="8" customFormat="1" ht="18" customHeight="1">
      <c r="A24" s="38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44"/>
      <c r="AF24" s="23"/>
      <c r="AI24" s="36"/>
      <c r="AJ24" s="36"/>
      <c r="AK24" s="36"/>
      <c r="AL24" s="23"/>
      <c r="AM24" s="36"/>
      <c r="AN24" s="36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</row>
    <row r="25" spans="1:99" s="8" customFormat="1" ht="18" customHeight="1">
      <c r="A25" s="38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44"/>
      <c r="AF25" s="23"/>
      <c r="AI25" s="36"/>
      <c r="AJ25" s="36"/>
      <c r="AK25" s="36"/>
      <c r="AL25" s="23"/>
      <c r="AM25" s="36"/>
      <c r="AN25" s="36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</row>
    <row r="26" spans="1:99" s="8" customFormat="1" ht="12" customHeight="1">
      <c r="A26" s="45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4"/>
      <c r="AF26" s="23"/>
      <c r="AH26" s="11"/>
      <c r="AI26" s="36"/>
      <c r="AJ26" s="36"/>
      <c r="AK26" s="36"/>
      <c r="AL26" s="23"/>
      <c r="AM26" s="36"/>
      <c r="AN26" s="36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</row>
    <row r="27" spans="1:99">
      <c r="A27" s="46" t="s">
        <v>145</v>
      </c>
    </row>
    <row r="49" spans="1:30">
      <c r="A49" s="46"/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9"/>
      <c r="P49" s="49"/>
      <c r="Q49" s="49"/>
      <c r="R49" s="49"/>
      <c r="S49" s="49"/>
      <c r="T49" s="49"/>
      <c r="U49" s="39"/>
      <c r="V49" s="290">
        <v>42864.635367939816</v>
      </c>
      <c r="W49" s="290"/>
      <c r="X49" s="290"/>
      <c r="Y49" s="290"/>
      <c r="Z49" s="290"/>
      <c r="AA49" s="290"/>
      <c r="AB49" s="290"/>
      <c r="AC49" s="290"/>
      <c r="AD49" s="290"/>
    </row>
    <row r="50" spans="1:30">
      <c r="A50" s="38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</row>
    <row r="51" spans="1:30">
      <c r="A51" s="3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V51" s="51"/>
      <c r="W51" s="51"/>
      <c r="X51" s="51"/>
      <c r="Y51" s="51"/>
      <c r="Z51" s="51"/>
      <c r="AA51" s="51"/>
      <c r="AB51" s="51"/>
      <c r="AC51" s="3"/>
      <c r="AD51" s="3"/>
    </row>
    <row r="52" spans="1:30">
      <c r="A52" s="52"/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4"/>
      <c r="V52" s="54"/>
      <c r="W52" s="54"/>
      <c r="X52" s="54"/>
      <c r="Y52" s="54"/>
      <c r="Z52" s="54"/>
      <c r="AA52" s="54"/>
      <c r="AB52" s="54"/>
      <c r="AC52" s="54"/>
      <c r="AD52" s="54"/>
    </row>
  </sheetData>
  <mergeCells count="4">
    <mergeCell ref="A1:U1"/>
    <mergeCell ref="AI14:AN14"/>
    <mergeCell ref="V49:AD49"/>
    <mergeCell ref="T15:W15"/>
  </mergeCells>
  <conditionalFormatting sqref="B13:T13">
    <cfRule type="cellIs" dxfId="141" priority="19" operator="lessThan">
      <formula>0</formula>
    </cfRule>
    <cfRule type="cellIs" dxfId="140" priority="20" operator="greaterThan">
      <formula>0</formula>
    </cfRule>
    <cfRule type="cellIs" priority="21" operator="equal">
      <formula>0</formula>
    </cfRule>
  </conditionalFormatting>
  <conditionalFormatting sqref="U13">
    <cfRule type="cellIs" dxfId="139" priority="7" operator="lessThan">
      <formula>0</formula>
    </cfRule>
    <cfRule type="cellIs" dxfId="138" priority="8" operator="greaterThan">
      <formula>0</formula>
    </cfRule>
    <cfRule type="cellIs" priority="9" operator="equal">
      <formula>0</formula>
    </cfRule>
  </conditionalFormatting>
  <conditionalFormatting sqref="W3:W12">
    <cfRule type="cellIs" dxfId="137" priority="13" operator="lessThan">
      <formula>0</formula>
    </cfRule>
    <cfRule type="cellIs" dxfId="136" priority="14" operator="greaterThan">
      <formula>0</formula>
    </cfRule>
    <cfRule type="cellIs" priority="15" operator="equal">
      <formula>0</formula>
    </cfRule>
  </conditionalFormatting>
  <conditionalFormatting sqref="V3:V12">
    <cfRule type="cellIs" dxfId="135" priority="10" operator="lessThan">
      <formula>0</formula>
    </cfRule>
    <cfRule type="cellIs" dxfId="134" priority="11" operator="greaterThan">
      <formula>0</formula>
    </cfRule>
    <cfRule type="cellIs" priority="12" operator="equal">
      <formula>0</formula>
    </cfRule>
  </conditionalFormatting>
  <printOptions horizontalCentered="1" verticalCentered="1"/>
  <pageMargins left="0.19685039370078741" right="0.15748031496062992" top="0.19685039370078741" bottom="0.27559055118110237" header="0.15748031496062992" footer="0.15748031496062992"/>
  <pageSetup paperSize="9" scale="51" fitToHeight="3" orientation="landscape" r:id="rId1"/>
  <headerFooter alignWithMargins="0">
    <oddFooter>&amp;C&amp;9Pág. &amp;P de &amp;N</oddFooter>
  </headerFooter>
  <colBreaks count="1" manualBreakCount="1">
    <brk id="21" max="49" man="1"/>
  </colBreaks>
  <ignoredErrors>
    <ignoredError sqref="B7:S7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52"/>
  <sheetViews>
    <sheetView showGridLines="0" zoomScaleNormal="100" workbookViewId="0">
      <pane xSplit="1" ySplit="1" topLeftCell="B2" activePane="bottomRight" state="frozen"/>
      <selection sqref="A1:U1"/>
      <selection pane="topRight" sqref="A1:U1"/>
      <selection pane="bottomLeft" sqref="A1:U1"/>
      <selection pane="bottomRight" sqref="A1:T1"/>
    </sheetView>
  </sheetViews>
  <sheetFormatPr defaultRowHeight="12.75"/>
  <cols>
    <col min="1" max="1" width="62.5703125" style="55" customWidth="1"/>
    <col min="2" max="20" width="10.5703125" style="47" customWidth="1"/>
    <col min="21" max="23" width="11.140625" style="47" customWidth="1"/>
    <col min="24" max="29" width="7.28515625" style="47" customWidth="1"/>
    <col min="30" max="31" width="8.28515625" style="2" bestFit="1" customWidth="1"/>
    <col min="32" max="32" width="10" style="2" bestFit="1" customWidth="1"/>
    <col min="33" max="33" width="7.140625" style="2" customWidth="1"/>
    <col min="34" max="34" width="8.85546875" style="2" customWidth="1"/>
    <col min="35" max="39" width="9.140625" style="2" bestFit="1" customWidth="1"/>
    <col min="40" max="40" width="11.7109375" style="2" customWidth="1"/>
    <col min="41" max="98" width="9.140625" style="2"/>
    <col min="99" max="16384" width="9.140625" style="3"/>
  </cols>
  <sheetData>
    <row r="1" spans="1:98" ht="31.5" customHeight="1">
      <c r="A1" s="288" t="s">
        <v>144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8"/>
      <c r="R1" s="288"/>
      <c r="S1" s="288"/>
      <c r="T1" s="288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98" s="8" customFormat="1" ht="31.5" customHeight="1">
      <c r="A2" s="4" t="s">
        <v>8</v>
      </c>
      <c r="B2" s="5">
        <v>2000</v>
      </c>
      <c r="C2" s="5">
        <v>2001</v>
      </c>
      <c r="D2" s="5">
        <v>2002</v>
      </c>
      <c r="E2" s="5">
        <v>2003</v>
      </c>
      <c r="F2" s="5">
        <v>2004</v>
      </c>
      <c r="G2" s="5">
        <v>2005</v>
      </c>
      <c r="H2" s="5">
        <v>2006</v>
      </c>
      <c r="I2" s="5">
        <v>2007</v>
      </c>
      <c r="J2" s="5">
        <v>2008</v>
      </c>
      <c r="K2" s="5">
        <v>2009</v>
      </c>
      <c r="L2" s="5">
        <v>2010</v>
      </c>
      <c r="M2" s="5">
        <v>2011</v>
      </c>
      <c r="N2" s="5">
        <v>2012</v>
      </c>
      <c r="O2" s="5">
        <v>2013</v>
      </c>
      <c r="P2" s="5">
        <v>2014</v>
      </c>
      <c r="Q2" s="5">
        <v>2015</v>
      </c>
      <c r="R2" s="5">
        <v>2016</v>
      </c>
      <c r="S2" s="5">
        <v>2017</v>
      </c>
      <c r="T2" s="5">
        <v>2018</v>
      </c>
      <c r="U2" s="6" t="s">
        <v>3</v>
      </c>
      <c r="V2" s="104" t="s">
        <v>146</v>
      </c>
      <c r="W2" s="104" t="s">
        <v>147</v>
      </c>
      <c r="X2" s="7"/>
      <c r="Y2" s="7"/>
      <c r="Z2" s="7"/>
      <c r="AA2" s="7"/>
      <c r="AB2" s="7"/>
      <c r="AC2" s="7"/>
      <c r="AD2" s="7"/>
      <c r="AE2" s="7"/>
      <c r="AF2" s="7"/>
      <c r="AH2" s="9"/>
      <c r="AI2" s="9"/>
      <c r="AJ2" s="9"/>
      <c r="AK2" s="9"/>
      <c r="AL2" s="9"/>
      <c r="AM2" s="9"/>
      <c r="AN2" s="10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</row>
    <row r="3" spans="1:98" s="8" customFormat="1" ht="15" customHeight="1">
      <c r="A3" s="13" t="s">
        <v>216</v>
      </c>
      <c r="B3" s="14">
        <v>16.498487999999998</v>
      </c>
      <c r="C3" s="14">
        <v>22.613235</v>
      </c>
      <c r="D3" s="14">
        <v>22.777688999999999</v>
      </c>
      <c r="E3" s="14">
        <v>27.357009000000001</v>
      </c>
      <c r="F3" s="14">
        <v>30.798148000000001</v>
      </c>
      <c r="G3" s="14">
        <v>36.888548</v>
      </c>
      <c r="H3" s="14">
        <v>47.796576000000002</v>
      </c>
      <c r="I3" s="14">
        <v>53.043875</v>
      </c>
      <c r="J3" s="14">
        <v>69.941063999999997</v>
      </c>
      <c r="K3" s="14">
        <v>78.381297000000004</v>
      </c>
      <c r="L3" s="14">
        <v>72.649232999999995</v>
      </c>
      <c r="M3" s="14">
        <v>70.434971000000004</v>
      </c>
      <c r="N3" s="14">
        <v>90.195959000000002</v>
      </c>
      <c r="O3" s="14">
        <v>95.177706999999998</v>
      </c>
      <c r="P3" s="14">
        <v>92.98739599999999</v>
      </c>
      <c r="Q3" s="14">
        <v>122.635092</v>
      </c>
      <c r="R3" s="14">
        <v>156.43608900000001</v>
      </c>
      <c r="S3" s="14">
        <v>176.48675800000001</v>
      </c>
      <c r="T3" s="14">
        <v>194.251801</v>
      </c>
      <c r="U3" s="15">
        <f t="shared" ref="U3:U12" si="0">AVERAGE(B3:T3)</f>
        <v>77.755312368421045</v>
      </c>
      <c r="V3" s="105">
        <f>(T3/B3)^(1/19)-1</f>
        <v>0.1385818548909874</v>
      </c>
      <c r="W3" s="105">
        <f>(T3-B3)/B3</f>
        <v>10.773915343030222</v>
      </c>
      <c r="X3" s="14"/>
      <c r="Y3" s="14"/>
      <c r="Z3" s="14"/>
      <c r="AA3" s="14"/>
      <c r="AB3" s="14"/>
      <c r="AC3" s="14"/>
      <c r="AD3" s="14"/>
      <c r="AE3" s="7"/>
      <c r="AF3" s="7"/>
      <c r="AN3" s="10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</row>
    <row r="4" spans="1:98" s="8" customFormat="1" ht="15" customHeight="1">
      <c r="A4" s="13" t="s">
        <v>217</v>
      </c>
      <c r="B4" s="14">
        <v>21.045071</v>
      </c>
      <c r="C4" s="14">
        <v>21.968762000000002</v>
      </c>
      <c r="D4" s="14">
        <v>25.673317999999998</v>
      </c>
      <c r="E4" s="14">
        <v>26.816381</v>
      </c>
      <c r="F4" s="14">
        <v>28.473056</v>
      </c>
      <c r="G4" s="14">
        <v>24.529060000000001</v>
      </c>
      <c r="H4" s="14">
        <v>43.234501000000002</v>
      </c>
      <c r="I4" s="14">
        <v>55.868322999999997</v>
      </c>
      <c r="J4" s="14">
        <v>113.492913</v>
      </c>
      <c r="K4" s="14">
        <v>94.985754999999997</v>
      </c>
      <c r="L4" s="14">
        <v>104.812415</v>
      </c>
      <c r="M4" s="14">
        <v>124.655322</v>
      </c>
      <c r="N4" s="14">
        <v>153.08358000000001</v>
      </c>
      <c r="O4" s="14">
        <v>174.954093</v>
      </c>
      <c r="P4" s="14">
        <v>213.65994499999999</v>
      </c>
      <c r="Q4" s="14">
        <v>216.249527</v>
      </c>
      <c r="R4" s="14">
        <v>235.585576</v>
      </c>
      <c r="S4" s="14">
        <v>203.46647399999998</v>
      </c>
      <c r="T4" s="14">
        <v>199.13680199999999</v>
      </c>
      <c r="U4" s="15">
        <f t="shared" si="0"/>
        <v>109.56267757894736</v>
      </c>
      <c r="V4" s="105">
        <f t="shared" ref="V4:V12" si="1">(T4/B4)^(1/19)-1</f>
        <v>0.12555955912078831</v>
      </c>
      <c r="W4" s="105">
        <f t="shared" ref="W4:W12" si="2">(T4-B4)/B4</f>
        <v>8.4623963017278481</v>
      </c>
      <c r="X4" s="14"/>
      <c r="Y4" s="14"/>
      <c r="Z4" s="14"/>
      <c r="AA4" s="14"/>
      <c r="AB4" s="14"/>
      <c r="AC4" s="14"/>
      <c r="AD4" s="14"/>
      <c r="AE4" s="7"/>
      <c r="AF4" s="7"/>
      <c r="AN4" s="10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</row>
    <row r="5" spans="1:98" s="8" customFormat="1" ht="15" customHeight="1">
      <c r="A5" s="13" t="s">
        <v>218</v>
      </c>
      <c r="B5" s="14">
        <v>14.286077000000001</v>
      </c>
      <c r="C5" s="14">
        <v>21.064641000000002</v>
      </c>
      <c r="D5" s="14">
        <v>21.993202</v>
      </c>
      <c r="E5" s="14">
        <v>22.328655000000001</v>
      </c>
      <c r="F5" s="14">
        <v>24.222245000000001</v>
      </c>
      <c r="G5" s="14">
        <v>33.298071999999998</v>
      </c>
      <c r="H5" s="14">
        <v>37.504216999999997</v>
      </c>
      <c r="I5" s="14">
        <v>51.096888</v>
      </c>
      <c r="J5" s="14">
        <v>53.84254</v>
      </c>
      <c r="K5" s="14">
        <v>57.874183000000002</v>
      </c>
      <c r="L5" s="14">
        <v>57.491568999999998</v>
      </c>
      <c r="M5" s="14">
        <v>69.866226999999995</v>
      </c>
      <c r="N5" s="14">
        <v>74.519178999999994</v>
      </c>
      <c r="O5" s="14">
        <v>84.491566000000006</v>
      </c>
      <c r="P5" s="14">
        <v>82.25219899999999</v>
      </c>
      <c r="Q5" s="14">
        <v>71.588031000000001</v>
      </c>
      <c r="R5" s="14">
        <v>55.789288999999997</v>
      </c>
      <c r="S5" s="14">
        <v>53.686055999999994</v>
      </c>
      <c r="T5" s="14">
        <v>41.974007</v>
      </c>
      <c r="U5" s="15">
        <f t="shared" si="0"/>
        <v>48.903623315789481</v>
      </c>
      <c r="V5" s="105">
        <f t="shared" si="1"/>
        <v>5.8364169676681454E-2</v>
      </c>
      <c r="W5" s="105">
        <f t="shared" si="2"/>
        <v>1.9381058914914151</v>
      </c>
      <c r="X5" s="14"/>
      <c r="Y5" s="14"/>
      <c r="Z5" s="14"/>
      <c r="AA5" s="14"/>
      <c r="AB5" s="14"/>
      <c r="AC5" s="14"/>
      <c r="AD5" s="14"/>
      <c r="AE5" s="7"/>
      <c r="AF5" s="7"/>
      <c r="AN5" s="10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</row>
    <row r="6" spans="1:98" s="8" customFormat="1" ht="15" customHeight="1">
      <c r="A6" s="13" t="s">
        <v>219</v>
      </c>
      <c r="B6" s="14">
        <v>2.4217110000000002</v>
      </c>
      <c r="C6" s="14">
        <v>4.2326379999999997</v>
      </c>
      <c r="D6" s="14">
        <v>4.713317</v>
      </c>
      <c r="E6" s="14">
        <v>3.1535359999999999</v>
      </c>
      <c r="F6" s="14">
        <v>9.4599530000000005</v>
      </c>
      <c r="G6" s="14">
        <v>13.257277</v>
      </c>
      <c r="H6" s="14">
        <v>19.523205999999998</v>
      </c>
      <c r="I6" s="14">
        <v>20.505913</v>
      </c>
      <c r="J6" s="14">
        <v>22.302523000000001</v>
      </c>
      <c r="K6" s="14">
        <v>18.190704</v>
      </c>
      <c r="L6" s="14">
        <v>14.341514999999999</v>
      </c>
      <c r="M6" s="14">
        <v>20.399083000000001</v>
      </c>
      <c r="N6" s="14">
        <v>18.910281999999999</v>
      </c>
      <c r="O6" s="14">
        <v>21.438607999999999</v>
      </c>
      <c r="P6" s="14">
        <v>25.984904999999998</v>
      </c>
      <c r="Q6" s="14">
        <v>40.193632000000001</v>
      </c>
      <c r="R6" s="14">
        <v>48.567319000000005</v>
      </c>
      <c r="S6" s="14">
        <v>33.115269999999995</v>
      </c>
      <c r="T6" s="14">
        <v>18.048254</v>
      </c>
      <c r="U6" s="15">
        <f t="shared" si="0"/>
        <v>18.882086631578947</v>
      </c>
      <c r="V6" s="105">
        <f t="shared" si="1"/>
        <v>0.11150444598784981</v>
      </c>
      <c r="W6" s="105">
        <f t="shared" si="2"/>
        <v>6.4526869638862765</v>
      </c>
      <c r="X6" s="14"/>
      <c r="Y6" s="14"/>
      <c r="Z6" s="14"/>
      <c r="AA6" s="14"/>
      <c r="AB6" s="14"/>
      <c r="AC6" s="14"/>
      <c r="AD6" s="14"/>
      <c r="AE6" s="7"/>
      <c r="AF6" s="7"/>
      <c r="AN6" s="10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</row>
    <row r="7" spans="1:98" s="8" customFormat="1" ht="18" customHeight="1">
      <c r="A7" s="16" t="s">
        <v>4</v>
      </c>
      <c r="B7" s="17">
        <f t="shared" ref="B7:S7" si="3">SUM(B3:B6)</f>
        <v>54.251347000000003</v>
      </c>
      <c r="C7" s="17">
        <f t="shared" si="3"/>
        <v>69.87927599999999</v>
      </c>
      <c r="D7" s="17">
        <f t="shared" si="3"/>
        <v>75.157526000000004</v>
      </c>
      <c r="E7" s="17">
        <f t="shared" si="3"/>
        <v>79.655580999999998</v>
      </c>
      <c r="F7" s="17">
        <f t="shared" si="3"/>
        <v>92.953401999999997</v>
      </c>
      <c r="G7" s="17">
        <f t="shared" si="3"/>
        <v>107.97295699999999</v>
      </c>
      <c r="H7" s="17">
        <f t="shared" si="3"/>
        <v>148.05850000000001</v>
      </c>
      <c r="I7" s="17">
        <f t="shared" si="3"/>
        <v>180.51499899999999</v>
      </c>
      <c r="J7" s="17">
        <f t="shared" si="3"/>
        <v>259.57904000000002</v>
      </c>
      <c r="K7" s="17">
        <f t="shared" si="3"/>
        <v>249.43193900000003</v>
      </c>
      <c r="L7" s="17">
        <f t="shared" si="3"/>
        <v>249.29473199999998</v>
      </c>
      <c r="M7" s="17">
        <f t="shared" si="3"/>
        <v>285.35560300000003</v>
      </c>
      <c r="N7" s="17">
        <f t="shared" si="3"/>
        <v>336.709</v>
      </c>
      <c r="O7" s="17">
        <f t="shared" si="3"/>
        <v>376.06197400000002</v>
      </c>
      <c r="P7" s="17">
        <f t="shared" si="3"/>
        <v>414.88444500000003</v>
      </c>
      <c r="Q7" s="17">
        <f t="shared" si="3"/>
        <v>450.66628199999997</v>
      </c>
      <c r="R7" s="17">
        <f t="shared" si="3"/>
        <v>496.37827299999998</v>
      </c>
      <c r="S7" s="17">
        <f t="shared" si="3"/>
        <v>466.75455799999997</v>
      </c>
      <c r="T7" s="17">
        <f>SUM(T3:T6)</f>
        <v>453.410864</v>
      </c>
      <c r="U7" s="18">
        <f t="shared" si="0"/>
        <v>255.10369989473685</v>
      </c>
      <c r="V7" s="106">
        <f t="shared" si="1"/>
        <v>0.11822861067626023</v>
      </c>
      <c r="W7" s="106">
        <f t="shared" si="2"/>
        <v>7.3575964298176775</v>
      </c>
      <c r="X7" s="14"/>
      <c r="Y7" s="14"/>
      <c r="Z7" s="14"/>
      <c r="AA7" s="14"/>
      <c r="AB7" s="14"/>
      <c r="AC7" s="14"/>
      <c r="AD7" s="14"/>
      <c r="AE7" s="7"/>
      <c r="AF7" s="7"/>
      <c r="AN7" s="10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</row>
    <row r="8" spans="1:98" s="8" customFormat="1" ht="15" customHeight="1">
      <c r="A8" s="13" t="s">
        <v>216</v>
      </c>
      <c r="B8" s="14">
        <v>140.082357</v>
      </c>
      <c r="C8" s="14">
        <v>143.54629299999999</v>
      </c>
      <c r="D8" s="14">
        <v>141.973995</v>
      </c>
      <c r="E8" s="14">
        <v>128.199693</v>
      </c>
      <c r="F8" s="14">
        <v>129.206423</v>
      </c>
      <c r="G8" s="14">
        <v>136.227014</v>
      </c>
      <c r="H8" s="14">
        <v>170.360904</v>
      </c>
      <c r="I8" s="14">
        <v>166.00296599999999</v>
      </c>
      <c r="J8" s="14">
        <v>183.42809600000001</v>
      </c>
      <c r="K8" s="14">
        <v>181.63215400000001</v>
      </c>
      <c r="L8" s="14">
        <v>211.57666</v>
      </c>
      <c r="M8" s="14">
        <v>215.58999399999999</v>
      </c>
      <c r="N8" s="14">
        <v>197.18492499999999</v>
      </c>
      <c r="O8" s="14">
        <v>212.10273100000001</v>
      </c>
      <c r="P8" s="14">
        <v>218.483315</v>
      </c>
      <c r="Q8" s="14">
        <v>195.15459200000001</v>
      </c>
      <c r="R8" s="14">
        <v>165.74146100000002</v>
      </c>
      <c r="S8" s="14">
        <v>188.53960899999998</v>
      </c>
      <c r="T8" s="14">
        <v>178.40705700000001</v>
      </c>
      <c r="U8" s="15">
        <f t="shared" si="0"/>
        <v>173.86527573684205</v>
      </c>
      <c r="V8" s="105">
        <f t="shared" si="1"/>
        <v>1.2809626275591457E-2</v>
      </c>
      <c r="W8" s="105">
        <f t="shared" si="2"/>
        <v>0.27358691573129373</v>
      </c>
      <c r="X8" s="14"/>
      <c r="Y8" s="14"/>
      <c r="Z8" s="14"/>
      <c r="AA8" s="14"/>
      <c r="AB8" s="14"/>
      <c r="AC8" s="14"/>
      <c r="AD8" s="14"/>
      <c r="AE8" s="7"/>
      <c r="AF8" s="7"/>
      <c r="AN8" s="10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</row>
    <row r="9" spans="1:98" s="8" customFormat="1" ht="15" customHeight="1">
      <c r="A9" s="13" t="s">
        <v>217</v>
      </c>
      <c r="B9" s="14">
        <v>536.92447900000002</v>
      </c>
      <c r="C9" s="14">
        <v>539.78699700000004</v>
      </c>
      <c r="D9" s="14">
        <v>545.40558899999996</v>
      </c>
      <c r="E9" s="14">
        <v>576.94825700000001</v>
      </c>
      <c r="F9" s="14">
        <v>601.46790799999997</v>
      </c>
      <c r="G9" s="14">
        <v>609.430609</v>
      </c>
      <c r="H9" s="14">
        <v>758.08831999999995</v>
      </c>
      <c r="I9" s="14">
        <v>774.84794299999999</v>
      </c>
      <c r="J9" s="14">
        <v>743.07009000000005</v>
      </c>
      <c r="K9" s="14">
        <v>798.96070999999995</v>
      </c>
      <c r="L9" s="14">
        <v>808.09549000000004</v>
      </c>
      <c r="M9" s="14">
        <v>796.89738</v>
      </c>
      <c r="N9" s="14">
        <v>794.758824</v>
      </c>
      <c r="O9" s="14">
        <v>898.10420599999998</v>
      </c>
      <c r="P9" s="14">
        <v>959.85738800000001</v>
      </c>
      <c r="Q9" s="14">
        <v>934.52257900000006</v>
      </c>
      <c r="R9" s="14">
        <v>931.35888899999998</v>
      </c>
      <c r="S9" s="14">
        <v>1027.780381</v>
      </c>
      <c r="T9" s="14">
        <v>1124.0544809999999</v>
      </c>
      <c r="U9" s="15">
        <f t="shared" si="0"/>
        <v>776.86108000000002</v>
      </c>
      <c r="V9" s="105">
        <f t="shared" si="1"/>
        <v>3.9652287635280503E-2</v>
      </c>
      <c r="W9" s="105">
        <f t="shared" si="2"/>
        <v>1.0935057442221774</v>
      </c>
      <c r="X9" s="14"/>
      <c r="Y9" s="14"/>
      <c r="Z9" s="14"/>
      <c r="AA9" s="14"/>
      <c r="AB9" s="14"/>
      <c r="AC9" s="14"/>
      <c r="AD9" s="14"/>
      <c r="AE9" s="7"/>
      <c r="AF9" s="7"/>
      <c r="AN9" s="10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</row>
    <row r="10" spans="1:98" s="8" customFormat="1" ht="15" customHeight="1">
      <c r="A10" s="13" t="s">
        <v>218</v>
      </c>
      <c r="B10" s="14">
        <v>19.017354999999998</v>
      </c>
      <c r="C10" s="14">
        <v>24.548586</v>
      </c>
      <c r="D10" s="14">
        <v>25.758807000000001</v>
      </c>
      <c r="E10" s="14">
        <v>25.572748000000001</v>
      </c>
      <c r="F10" s="14">
        <v>26.265585000000002</v>
      </c>
      <c r="G10" s="14">
        <v>26.969384000000002</v>
      </c>
      <c r="H10" s="14">
        <v>29.265270999999998</v>
      </c>
      <c r="I10" s="14">
        <v>33.713403999999997</v>
      </c>
      <c r="J10" s="14">
        <v>35.011839999999999</v>
      </c>
      <c r="K10" s="14">
        <v>36.094917000000002</v>
      </c>
      <c r="L10" s="14">
        <v>34.578453000000003</v>
      </c>
      <c r="M10" s="14">
        <v>36.398778999999998</v>
      </c>
      <c r="N10" s="14">
        <v>34.423346000000002</v>
      </c>
      <c r="O10" s="14">
        <v>33.922974000000004</v>
      </c>
      <c r="P10" s="14">
        <v>31.845181</v>
      </c>
      <c r="Q10" s="14">
        <v>32.946959</v>
      </c>
      <c r="R10" s="14">
        <v>33.091555999999997</v>
      </c>
      <c r="S10" s="14">
        <v>32.401797999999999</v>
      </c>
      <c r="T10" s="14">
        <v>34.955477000000002</v>
      </c>
      <c r="U10" s="15">
        <f t="shared" si="0"/>
        <v>30.883285263157894</v>
      </c>
      <c r="V10" s="105">
        <f t="shared" si="1"/>
        <v>3.2556805988844362E-2</v>
      </c>
      <c r="W10" s="105">
        <f t="shared" si="2"/>
        <v>0.83808300365639721</v>
      </c>
      <c r="X10" s="14"/>
      <c r="Y10" s="14"/>
      <c r="Z10" s="14"/>
      <c r="AA10" s="14"/>
      <c r="AB10" s="14"/>
      <c r="AC10" s="14"/>
      <c r="AD10" s="14"/>
      <c r="AE10" s="7"/>
      <c r="AF10" s="7"/>
      <c r="AN10" s="10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</row>
    <row r="11" spans="1:98" s="8" customFormat="1" ht="15" customHeight="1">
      <c r="A11" s="13" t="s">
        <v>219</v>
      </c>
      <c r="B11" s="14">
        <v>25.234961999999999</v>
      </c>
      <c r="C11" s="14">
        <v>27.700596999999998</v>
      </c>
      <c r="D11" s="14">
        <v>30.909282000000001</v>
      </c>
      <c r="E11" s="14">
        <v>32.542442000000001</v>
      </c>
      <c r="F11" s="14">
        <v>40.011206999999999</v>
      </c>
      <c r="G11" s="14">
        <v>44.667696999999997</v>
      </c>
      <c r="H11" s="14">
        <v>48.912776000000001</v>
      </c>
      <c r="I11" s="14">
        <v>54.144905000000001</v>
      </c>
      <c r="J11" s="14">
        <v>64.843860000000006</v>
      </c>
      <c r="K11" s="14">
        <v>67.891492999999997</v>
      </c>
      <c r="L11" s="14">
        <v>72.974142999999998</v>
      </c>
      <c r="M11" s="14">
        <v>72.486886999999996</v>
      </c>
      <c r="N11" s="14">
        <v>73.111123000000006</v>
      </c>
      <c r="O11" s="14">
        <v>77.405035999999996</v>
      </c>
      <c r="P11" s="14">
        <v>75.430021999999994</v>
      </c>
      <c r="Q11" s="14">
        <v>78.473468999999994</v>
      </c>
      <c r="R11" s="14">
        <v>91.736471000000009</v>
      </c>
      <c r="S11" s="14">
        <v>99.411084000000002</v>
      </c>
      <c r="T11" s="14">
        <v>95.273009999999999</v>
      </c>
      <c r="U11" s="15">
        <f t="shared" si="0"/>
        <v>61.745287684210538</v>
      </c>
      <c r="V11" s="105">
        <f t="shared" si="1"/>
        <v>7.2424424214982519E-2</v>
      </c>
      <c r="W11" s="105">
        <f t="shared" si="2"/>
        <v>2.7754370305768643</v>
      </c>
      <c r="X11" s="14"/>
      <c r="Y11" s="14"/>
      <c r="Z11" s="14"/>
      <c r="AA11" s="14"/>
      <c r="AB11" s="14"/>
      <c r="AC11" s="14"/>
      <c r="AD11" s="14"/>
      <c r="AE11" s="7"/>
      <c r="AF11" s="7"/>
      <c r="AN11" s="10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</row>
    <row r="12" spans="1:98" s="8" customFormat="1" ht="18" customHeight="1">
      <c r="A12" s="16" t="s">
        <v>5</v>
      </c>
      <c r="B12" s="17">
        <f t="shared" ref="B12:T12" si="4">SUM(B8:B11)</f>
        <v>721.25915299999997</v>
      </c>
      <c r="C12" s="17">
        <f t="shared" si="4"/>
        <v>735.58247300000005</v>
      </c>
      <c r="D12" s="17">
        <f t="shared" si="4"/>
        <v>744.04767300000003</v>
      </c>
      <c r="E12" s="17">
        <f t="shared" si="4"/>
        <v>763.26314000000013</v>
      </c>
      <c r="F12" s="17">
        <f t="shared" si="4"/>
        <v>796.95112299999994</v>
      </c>
      <c r="G12" s="17">
        <f t="shared" si="4"/>
        <v>817.29470400000002</v>
      </c>
      <c r="H12" s="17">
        <f t="shared" si="4"/>
        <v>1006.627271</v>
      </c>
      <c r="I12" s="17">
        <f t="shared" si="4"/>
        <v>1028.709218</v>
      </c>
      <c r="J12" s="17">
        <f t="shared" si="4"/>
        <v>1026.3538860000001</v>
      </c>
      <c r="K12" s="17">
        <f t="shared" si="4"/>
        <v>1084.5792739999999</v>
      </c>
      <c r="L12" s="17">
        <f t="shared" si="4"/>
        <v>1127.2247460000001</v>
      </c>
      <c r="M12" s="17">
        <f t="shared" si="4"/>
        <v>1121.3730400000002</v>
      </c>
      <c r="N12" s="17">
        <f t="shared" si="4"/>
        <v>1099.478218</v>
      </c>
      <c r="O12" s="17">
        <f t="shared" si="4"/>
        <v>1221.5349470000001</v>
      </c>
      <c r="P12" s="17">
        <f t="shared" si="4"/>
        <v>1285.615906</v>
      </c>
      <c r="Q12" s="17">
        <f t="shared" si="4"/>
        <v>1241.0975990000002</v>
      </c>
      <c r="R12" s="17">
        <f t="shared" si="4"/>
        <v>1221.928377</v>
      </c>
      <c r="S12" s="17">
        <f t="shared" si="4"/>
        <v>1348.1328720000001</v>
      </c>
      <c r="T12" s="17">
        <f t="shared" si="4"/>
        <v>1432.6900249999999</v>
      </c>
      <c r="U12" s="18">
        <f t="shared" si="0"/>
        <v>1043.3549286842106</v>
      </c>
      <c r="V12" s="107">
        <f t="shared" si="1"/>
        <v>3.6781921562510256E-2</v>
      </c>
      <c r="W12" s="107">
        <f t="shared" si="2"/>
        <v>0.98637344017178796</v>
      </c>
      <c r="X12" s="14"/>
      <c r="Y12" s="14"/>
      <c r="Z12" s="14"/>
      <c r="AA12" s="14"/>
      <c r="AB12" s="14"/>
      <c r="AC12" s="14"/>
      <c r="AD12" s="14"/>
      <c r="AE12" s="7"/>
      <c r="AF12" s="7"/>
      <c r="AG12" s="11"/>
      <c r="AN12" s="10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</row>
    <row r="13" spans="1:98" s="8" customFormat="1" ht="19.5" customHeight="1">
      <c r="A13" s="19" t="s">
        <v>6</v>
      </c>
      <c r="B13" s="20">
        <f t="shared" ref="B13:R13" si="5">B7-B12</f>
        <v>-667.00780599999996</v>
      </c>
      <c r="C13" s="20">
        <f t="shared" si="5"/>
        <v>-665.70319700000005</v>
      </c>
      <c r="D13" s="20">
        <f t="shared" si="5"/>
        <v>-668.89014700000007</v>
      </c>
      <c r="E13" s="20">
        <f t="shared" si="5"/>
        <v>-683.60755900000015</v>
      </c>
      <c r="F13" s="20">
        <f t="shared" si="5"/>
        <v>-703.99772099999996</v>
      </c>
      <c r="G13" s="20">
        <f t="shared" si="5"/>
        <v>-709.32174700000007</v>
      </c>
      <c r="H13" s="20">
        <f t="shared" si="5"/>
        <v>-858.56877099999997</v>
      </c>
      <c r="I13" s="20">
        <f t="shared" si="5"/>
        <v>-848.19421899999998</v>
      </c>
      <c r="J13" s="20">
        <f t="shared" si="5"/>
        <v>-766.77484600000003</v>
      </c>
      <c r="K13" s="20">
        <f t="shared" si="5"/>
        <v>-835.14733499999988</v>
      </c>
      <c r="L13" s="20">
        <f t="shared" si="5"/>
        <v>-877.93001400000014</v>
      </c>
      <c r="M13" s="20">
        <f t="shared" si="5"/>
        <v>-836.0174370000002</v>
      </c>
      <c r="N13" s="20">
        <f t="shared" si="5"/>
        <v>-762.76921799999991</v>
      </c>
      <c r="O13" s="20">
        <f t="shared" si="5"/>
        <v>-845.47297300000014</v>
      </c>
      <c r="P13" s="20">
        <f t="shared" si="5"/>
        <v>-870.73146099999997</v>
      </c>
      <c r="Q13" s="20">
        <f t="shared" si="5"/>
        <v>-790.43131700000026</v>
      </c>
      <c r="R13" s="20">
        <f t="shared" si="5"/>
        <v>-725.55010399999992</v>
      </c>
      <c r="S13" s="20">
        <f>S7-S12</f>
        <v>-881.37831400000016</v>
      </c>
      <c r="T13" s="20">
        <f>T7-T12</f>
        <v>-979.27916099999993</v>
      </c>
      <c r="U13" s="21">
        <f>U7-U12</f>
        <v>-788.25122878947377</v>
      </c>
      <c r="V13" s="14"/>
      <c r="W13" s="14"/>
      <c r="X13" s="14"/>
      <c r="Y13" s="14"/>
      <c r="Z13" s="14"/>
      <c r="AA13" s="14"/>
      <c r="AB13" s="14"/>
      <c r="AC13" s="14"/>
      <c r="AD13" s="14"/>
      <c r="AE13" s="23"/>
      <c r="AG13" s="11"/>
      <c r="AH13" s="24"/>
      <c r="AI13" s="24"/>
      <c r="AJ13" s="24"/>
      <c r="AK13" s="24"/>
      <c r="AL13" s="24"/>
      <c r="AN13" s="10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</row>
    <row r="14" spans="1:98" s="8" customFormat="1" ht="19.5" customHeight="1">
      <c r="A14" s="25" t="s">
        <v>7</v>
      </c>
      <c r="B14" s="26">
        <f t="shared" ref="B14:R14" si="6">B7/B12</f>
        <v>7.5217550826699883E-2</v>
      </c>
      <c r="C14" s="26">
        <f t="shared" si="6"/>
        <v>9.4998560412953154E-2</v>
      </c>
      <c r="D14" s="26">
        <f t="shared" si="6"/>
        <v>0.10101170761943906</v>
      </c>
      <c r="E14" s="26">
        <f t="shared" si="6"/>
        <v>0.10436188625589857</v>
      </c>
      <c r="F14" s="26">
        <f t="shared" si="6"/>
        <v>0.11663626453036569</v>
      </c>
      <c r="G14" s="26">
        <f t="shared" si="6"/>
        <v>0.13211018800386107</v>
      </c>
      <c r="H14" s="26">
        <f t="shared" si="6"/>
        <v>0.14708373622037507</v>
      </c>
      <c r="I14" s="26">
        <f t="shared" si="6"/>
        <v>0.17547718620715227</v>
      </c>
      <c r="J14" s="26">
        <f t="shared" si="6"/>
        <v>0.2529137790978267</v>
      </c>
      <c r="K14" s="26">
        <f t="shared" si="6"/>
        <v>0.22998036656193749</v>
      </c>
      <c r="L14" s="26">
        <f t="shared" si="6"/>
        <v>0.22115796595544218</v>
      </c>
      <c r="M14" s="26">
        <f t="shared" si="6"/>
        <v>0.25446982656190842</v>
      </c>
      <c r="N14" s="26">
        <f t="shared" si="6"/>
        <v>0.30624435708466213</v>
      </c>
      <c r="O14" s="26">
        <f t="shared" si="6"/>
        <v>0.30786018437178614</v>
      </c>
      <c r="P14" s="26">
        <f t="shared" si="6"/>
        <v>0.32271259484557124</v>
      </c>
      <c r="Q14" s="26">
        <f t="shared" si="6"/>
        <v>0.36311913129404089</v>
      </c>
      <c r="R14" s="26">
        <f t="shared" si="6"/>
        <v>0.40622534212576028</v>
      </c>
      <c r="S14" s="26">
        <f>S7/S12</f>
        <v>0.34622296339941183</v>
      </c>
      <c r="T14" s="26">
        <f>T7/T12</f>
        <v>0.31647520125646161</v>
      </c>
      <c r="U14" s="27">
        <f>U7/U12</f>
        <v>0.24450327772587577</v>
      </c>
      <c r="V14" s="14"/>
      <c r="W14" s="108"/>
      <c r="X14" s="22"/>
      <c r="Y14" s="22"/>
      <c r="Z14" s="22"/>
      <c r="AA14" s="22"/>
      <c r="AB14" s="22"/>
      <c r="AC14" s="22"/>
      <c r="AD14" s="23"/>
      <c r="AE14" s="23"/>
      <c r="AG14" s="11"/>
      <c r="AH14" s="289"/>
      <c r="AI14" s="289"/>
      <c r="AJ14" s="289"/>
      <c r="AK14" s="289"/>
      <c r="AL14" s="289"/>
      <c r="AM14" s="289"/>
      <c r="AN14" s="10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</row>
    <row r="15" spans="1:98" s="8" customFormat="1" ht="12.75" customHeight="1">
      <c r="A15" s="28"/>
      <c r="J15" s="29"/>
      <c r="K15" s="29"/>
      <c r="L15" s="29"/>
      <c r="M15" s="29"/>
      <c r="N15" s="29"/>
      <c r="Q15" s="30"/>
      <c r="R15" s="31"/>
      <c r="S15" s="31"/>
      <c r="T15" s="291" t="s">
        <v>142</v>
      </c>
      <c r="U15" s="291"/>
      <c r="V15" s="291"/>
      <c r="W15" s="291"/>
      <c r="X15" s="31"/>
      <c r="Y15" s="31"/>
      <c r="Z15" s="31"/>
      <c r="AA15" s="31"/>
      <c r="AB15" s="31"/>
      <c r="AC15" s="31"/>
      <c r="AD15" s="23"/>
      <c r="AE15" s="23"/>
      <c r="AH15" s="32"/>
      <c r="AI15" s="32"/>
      <c r="AJ15" s="32"/>
      <c r="AK15" s="32"/>
      <c r="AL15" s="32"/>
      <c r="AM15" s="32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</row>
    <row r="16" spans="1:98" s="8" customFormat="1" ht="18" customHeight="1">
      <c r="A16" s="33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109"/>
      <c r="V16" s="109"/>
      <c r="W16" s="109"/>
      <c r="X16" s="7"/>
      <c r="Y16" s="7"/>
      <c r="Z16" s="7"/>
      <c r="AA16" s="7"/>
      <c r="AB16" s="7"/>
      <c r="AC16" s="7"/>
      <c r="AD16" s="34"/>
      <c r="AE16" s="34"/>
      <c r="AH16" s="32"/>
      <c r="AI16" s="32"/>
      <c r="AJ16" s="32"/>
      <c r="AK16" s="32"/>
      <c r="AL16" s="32"/>
      <c r="AM16" s="32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</row>
    <row r="17" spans="1:98" s="37" customFormat="1" ht="18" customHeight="1">
      <c r="A17" s="33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14"/>
      <c r="AC17" s="7"/>
      <c r="AD17" s="35"/>
      <c r="AE17" s="34"/>
      <c r="AF17" s="8"/>
      <c r="AG17" s="8"/>
      <c r="AH17" s="36"/>
      <c r="AI17" s="36"/>
      <c r="AJ17" s="36"/>
      <c r="AK17" s="36"/>
      <c r="AL17" s="36"/>
      <c r="AM17" s="36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32"/>
      <c r="BT17" s="32"/>
      <c r="BU17" s="32"/>
      <c r="BV17" s="32"/>
      <c r="BW17" s="32"/>
      <c r="BX17" s="32"/>
      <c r="BY17" s="32"/>
      <c r="BZ17" s="32"/>
      <c r="CA17" s="32"/>
      <c r="CB17" s="32"/>
      <c r="CC17" s="32"/>
      <c r="CD17" s="32"/>
      <c r="CE17" s="32"/>
      <c r="CF17" s="32"/>
      <c r="CG17" s="32"/>
      <c r="CH17" s="32"/>
      <c r="CI17" s="32"/>
      <c r="CJ17" s="32"/>
      <c r="CK17" s="32"/>
      <c r="CL17" s="32"/>
      <c r="CM17" s="32"/>
      <c r="CN17" s="32"/>
      <c r="CO17" s="32"/>
      <c r="CP17" s="32"/>
      <c r="CQ17" s="32"/>
      <c r="CR17" s="32"/>
      <c r="CS17" s="32"/>
      <c r="CT17" s="32"/>
    </row>
    <row r="18" spans="1:98" s="40" customFormat="1" ht="18" customHeight="1">
      <c r="A18" s="38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5"/>
      <c r="AE18" s="34"/>
      <c r="AF18" s="8"/>
      <c r="AG18" s="8"/>
      <c r="AH18" s="36"/>
      <c r="AI18" s="36"/>
      <c r="AJ18" s="36"/>
      <c r="AK18" s="36"/>
      <c r="AL18" s="36"/>
      <c r="AM18" s="36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  <c r="BF18" s="41"/>
      <c r="BG18" s="41"/>
      <c r="BH18" s="41"/>
      <c r="BI18" s="41"/>
      <c r="BJ18" s="41"/>
      <c r="BK18" s="41"/>
      <c r="BL18" s="41"/>
      <c r="BM18" s="41"/>
      <c r="BN18" s="41"/>
      <c r="BO18" s="41"/>
      <c r="BP18" s="41"/>
      <c r="BQ18" s="41"/>
      <c r="BR18" s="41"/>
      <c r="BS18" s="41"/>
      <c r="BT18" s="41"/>
      <c r="BU18" s="41"/>
      <c r="BV18" s="41"/>
      <c r="BW18" s="41"/>
      <c r="BX18" s="41"/>
      <c r="BY18" s="41"/>
      <c r="BZ18" s="41"/>
      <c r="CA18" s="41"/>
      <c r="CB18" s="41"/>
      <c r="CC18" s="41"/>
      <c r="CD18" s="41"/>
      <c r="CE18" s="41"/>
      <c r="CF18" s="41"/>
      <c r="CG18" s="41"/>
      <c r="CH18" s="41"/>
      <c r="CI18" s="41"/>
      <c r="CJ18" s="41"/>
      <c r="CK18" s="41"/>
      <c r="CL18" s="41"/>
      <c r="CM18" s="41"/>
      <c r="CN18" s="41"/>
      <c r="CO18" s="41"/>
      <c r="CP18" s="41"/>
      <c r="CQ18" s="41"/>
      <c r="CR18" s="41"/>
      <c r="CS18" s="41"/>
      <c r="CT18" s="41"/>
    </row>
    <row r="19" spans="1:98" s="42" customFormat="1" ht="18" customHeight="1">
      <c r="A19" s="38"/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5"/>
      <c r="AE19" s="34"/>
      <c r="AF19" s="8"/>
      <c r="AG19" s="8"/>
      <c r="AH19" s="36"/>
      <c r="AI19" s="36"/>
      <c r="AJ19" s="36"/>
      <c r="AK19" s="36"/>
      <c r="AL19" s="36"/>
      <c r="AM19" s="36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43"/>
      <c r="BV19" s="43"/>
      <c r="BW19" s="43"/>
      <c r="BX19" s="43"/>
      <c r="BY19" s="43"/>
      <c r="BZ19" s="43"/>
      <c r="CA19" s="43"/>
      <c r="CB19" s="43"/>
      <c r="CC19" s="43"/>
      <c r="CD19" s="43"/>
      <c r="CE19" s="43"/>
      <c r="CF19" s="43"/>
      <c r="CG19" s="43"/>
      <c r="CH19" s="43"/>
      <c r="CI19" s="43"/>
      <c r="CJ19" s="43"/>
      <c r="CK19" s="43"/>
      <c r="CL19" s="43"/>
      <c r="CM19" s="43"/>
      <c r="CN19" s="43"/>
      <c r="CO19" s="43"/>
      <c r="CP19" s="43"/>
      <c r="CQ19" s="43"/>
      <c r="CR19" s="43"/>
      <c r="CS19" s="43"/>
      <c r="CT19" s="43"/>
    </row>
    <row r="20" spans="1:98" s="42" customFormat="1" ht="18" customHeight="1">
      <c r="A20" s="38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44"/>
      <c r="AE20" s="23"/>
      <c r="AF20" s="8"/>
      <c r="AG20" s="8"/>
      <c r="AH20" s="36"/>
      <c r="AI20" s="36"/>
      <c r="AJ20" s="36"/>
      <c r="AK20" s="36"/>
      <c r="AL20" s="36"/>
      <c r="AM20" s="36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43"/>
      <c r="BV20" s="43"/>
      <c r="BW20" s="43"/>
      <c r="BX20" s="43"/>
      <c r="BY20" s="43"/>
      <c r="BZ20" s="43"/>
      <c r="CA20" s="43"/>
      <c r="CB20" s="43"/>
      <c r="CC20" s="43"/>
      <c r="CD20" s="43"/>
      <c r="CE20" s="43"/>
      <c r="CF20" s="43"/>
      <c r="CG20" s="43"/>
      <c r="CH20" s="43"/>
      <c r="CI20" s="43"/>
      <c r="CJ20" s="43"/>
      <c r="CK20" s="43"/>
      <c r="CL20" s="43"/>
      <c r="CM20" s="43"/>
      <c r="CN20" s="43"/>
      <c r="CO20" s="43"/>
      <c r="CP20" s="43"/>
      <c r="CQ20" s="43"/>
      <c r="CR20" s="43"/>
      <c r="CS20" s="43"/>
      <c r="CT20" s="43"/>
    </row>
    <row r="21" spans="1:98" s="8" customFormat="1" ht="18" customHeight="1">
      <c r="A21" s="38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44"/>
      <c r="AE21" s="23"/>
      <c r="AH21" s="36"/>
      <c r="AI21" s="36"/>
      <c r="AJ21" s="36"/>
      <c r="AK21" s="36"/>
      <c r="AL21" s="36"/>
      <c r="AM21" s="36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</row>
    <row r="22" spans="1:98" s="8" customFormat="1" ht="18" customHeight="1">
      <c r="A22" s="38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44"/>
      <c r="AE22" s="23"/>
      <c r="AH22" s="36"/>
      <c r="AI22" s="36"/>
      <c r="AJ22" s="36"/>
      <c r="AK22" s="36"/>
      <c r="AL22" s="36"/>
      <c r="AM22" s="36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</row>
    <row r="23" spans="1:98" s="8" customFormat="1" ht="18" customHeight="1">
      <c r="A23" s="38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44"/>
      <c r="AE23" s="23"/>
      <c r="AH23" s="36"/>
      <c r="AI23" s="36"/>
      <c r="AJ23" s="36"/>
      <c r="AK23" s="23"/>
      <c r="AL23" s="36"/>
      <c r="AM23" s="36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</row>
    <row r="24" spans="1:98" s="8" customFormat="1" ht="18" customHeight="1">
      <c r="A24" s="38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44"/>
      <c r="AE24" s="23"/>
      <c r="AH24" s="36"/>
      <c r="AI24" s="36"/>
      <c r="AJ24" s="36"/>
      <c r="AK24" s="23"/>
      <c r="AL24" s="36"/>
      <c r="AM24" s="36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</row>
    <row r="25" spans="1:98" s="8" customFormat="1" ht="18" customHeight="1">
      <c r="A25" s="38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44"/>
      <c r="AE25" s="23"/>
      <c r="AH25" s="36"/>
      <c r="AI25" s="36"/>
      <c r="AJ25" s="36"/>
      <c r="AK25" s="23"/>
      <c r="AL25" s="36"/>
      <c r="AM25" s="36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</row>
    <row r="26" spans="1:98" s="8" customFormat="1" ht="12" customHeight="1">
      <c r="A26" s="45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4"/>
      <c r="AE26" s="23"/>
      <c r="AG26" s="11"/>
      <c r="AH26" s="36"/>
      <c r="AI26" s="36"/>
      <c r="AJ26" s="36"/>
      <c r="AK26" s="23"/>
      <c r="AL26" s="36"/>
      <c r="AM26" s="36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</row>
    <row r="27" spans="1:98">
      <c r="A27" s="46" t="s">
        <v>145</v>
      </c>
    </row>
    <row r="49" spans="1:29" s="2" customFormat="1" ht="11.25">
      <c r="A49" s="46"/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9"/>
      <c r="P49" s="49"/>
      <c r="Q49" s="49"/>
      <c r="R49" s="49"/>
      <c r="S49" s="49"/>
      <c r="T49" s="39"/>
      <c r="U49" s="290">
        <v>42864.635367939816</v>
      </c>
      <c r="V49" s="290"/>
      <c r="W49" s="290"/>
      <c r="X49" s="290"/>
      <c r="Y49" s="290"/>
      <c r="Z49" s="290"/>
      <c r="AA49" s="290"/>
      <c r="AB49" s="290"/>
      <c r="AC49" s="290"/>
    </row>
    <row r="50" spans="1:29" s="2" customFormat="1" ht="10.5">
      <c r="A50" s="38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</row>
    <row r="51" spans="1:29" s="2" customFormat="1">
      <c r="A51" s="3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47"/>
      <c r="P51" s="47"/>
      <c r="Q51" s="47"/>
      <c r="R51" s="47"/>
      <c r="S51" s="47"/>
      <c r="T51" s="47"/>
      <c r="U51" s="51"/>
      <c r="V51" s="51"/>
      <c r="W51" s="51"/>
      <c r="X51" s="51"/>
      <c r="Y51" s="51"/>
      <c r="Z51" s="51"/>
      <c r="AA51" s="51"/>
      <c r="AB51" s="3"/>
      <c r="AC51" s="3"/>
    </row>
    <row r="52" spans="1:29" s="2" customFormat="1" ht="10.5">
      <c r="A52" s="52"/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4"/>
      <c r="U52" s="54"/>
      <c r="V52" s="54"/>
      <c r="W52" s="54"/>
      <c r="X52" s="54"/>
      <c r="Y52" s="54"/>
      <c r="Z52" s="54"/>
      <c r="AA52" s="54"/>
      <c r="AB52" s="54"/>
      <c r="AC52" s="54"/>
    </row>
  </sheetData>
  <mergeCells count="4">
    <mergeCell ref="A1:T1"/>
    <mergeCell ref="AH14:AM14"/>
    <mergeCell ref="U49:AC49"/>
    <mergeCell ref="T15:W15"/>
  </mergeCells>
  <conditionalFormatting sqref="B13:R13">
    <cfRule type="cellIs" dxfId="133" priority="25" operator="lessThan">
      <formula>0</formula>
    </cfRule>
    <cfRule type="cellIs" dxfId="132" priority="26" operator="greaterThan">
      <formula>0</formula>
    </cfRule>
    <cfRule type="cellIs" priority="27" operator="equal">
      <formula>0</formula>
    </cfRule>
  </conditionalFormatting>
  <conditionalFormatting sqref="S13">
    <cfRule type="cellIs" dxfId="131" priority="19" operator="lessThan">
      <formula>0</formula>
    </cfRule>
    <cfRule type="cellIs" dxfId="130" priority="20" operator="greaterThan">
      <formula>0</formula>
    </cfRule>
    <cfRule type="cellIs" priority="21" operator="equal">
      <formula>0</formula>
    </cfRule>
  </conditionalFormatting>
  <conditionalFormatting sqref="T13">
    <cfRule type="cellIs" dxfId="129" priority="16" operator="lessThan">
      <formula>0</formula>
    </cfRule>
    <cfRule type="cellIs" dxfId="128" priority="17" operator="greaterThan">
      <formula>0</formula>
    </cfRule>
    <cfRule type="cellIs" priority="18" operator="equal">
      <formula>0</formula>
    </cfRule>
  </conditionalFormatting>
  <conditionalFormatting sqref="U13">
    <cfRule type="cellIs" dxfId="127" priority="13" operator="lessThan">
      <formula>0</formula>
    </cfRule>
    <cfRule type="cellIs" dxfId="126" priority="14" operator="greaterThan">
      <formula>0</formula>
    </cfRule>
    <cfRule type="cellIs" priority="15" operator="equal">
      <formula>0</formula>
    </cfRule>
  </conditionalFormatting>
  <conditionalFormatting sqref="W3:W12">
    <cfRule type="cellIs" dxfId="125" priority="4" operator="lessThan">
      <formula>0</formula>
    </cfRule>
    <cfRule type="cellIs" dxfId="124" priority="5" operator="greaterThan">
      <formula>0</formula>
    </cfRule>
    <cfRule type="cellIs" priority="6" operator="equal">
      <formula>0</formula>
    </cfRule>
  </conditionalFormatting>
  <conditionalFormatting sqref="V3:V12">
    <cfRule type="cellIs" dxfId="123" priority="1" operator="lessThan">
      <formula>0</formula>
    </cfRule>
    <cfRule type="cellIs" dxfId="122" priority="2" operator="greaterThan">
      <formula>0</formula>
    </cfRule>
    <cfRule type="cellIs" priority="3" operator="equal">
      <formula>0</formula>
    </cfRule>
  </conditionalFormatting>
  <printOptions horizontalCentered="1" verticalCentered="1"/>
  <pageMargins left="0.19685039370078741" right="0.15748031496062992" top="0.19685039370078741" bottom="0.27559055118110237" header="0.15748031496062992" footer="0.15748031496062992"/>
  <pageSetup paperSize="9" scale="51" fitToHeight="3" orientation="landscape" r:id="rId1"/>
  <headerFooter alignWithMargins="0">
    <oddFooter>&amp;C&amp;9Pág. &amp;P de &amp;N</oddFooter>
  </headerFooter>
  <colBreaks count="1" manualBreakCount="1">
    <brk id="20" max="49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56"/>
  <sheetViews>
    <sheetView showGridLines="0" zoomScaleNormal="100" workbookViewId="0">
      <pane xSplit="1" ySplit="1" topLeftCell="F2" activePane="bottomRight" state="frozen"/>
      <selection sqref="A1:U1"/>
      <selection pane="topRight" sqref="A1:U1"/>
      <selection pane="bottomLeft" sqref="A1:U1"/>
      <selection pane="bottomRight" sqref="A1:T1"/>
    </sheetView>
  </sheetViews>
  <sheetFormatPr defaultRowHeight="12.75"/>
  <cols>
    <col min="1" max="1" width="58.140625" style="55" customWidth="1"/>
    <col min="2" max="20" width="10.5703125" style="47" customWidth="1"/>
    <col min="21" max="23" width="11.140625" style="47" customWidth="1"/>
    <col min="24" max="24" width="8.42578125" style="47" bestFit="1" customWidth="1"/>
    <col min="25" max="29" width="7.28515625" style="47" customWidth="1"/>
    <col min="30" max="31" width="8.28515625" style="2" bestFit="1" customWidth="1"/>
    <col min="32" max="32" width="10" style="2" bestFit="1" customWidth="1"/>
    <col min="33" max="33" width="7.140625" style="2" customWidth="1"/>
    <col min="34" max="34" width="8.85546875" style="2" customWidth="1"/>
    <col min="35" max="39" width="9.140625" style="2" bestFit="1" customWidth="1"/>
    <col min="40" max="40" width="11.7109375" style="2" customWidth="1"/>
    <col min="41" max="98" width="9.140625" style="2"/>
    <col min="99" max="16384" width="9.140625" style="3"/>
  </cols>
  <sheetData>
    <row r="1" spans="1:98" ht="31.5" customHeight="1">
      <c r="A1" s="288" t="s">
        <v>173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8"/>
      <c r="R1" s="288"/>
      <c r="S1" s="288"/>
      <c r="T1" s="288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98" s="8" customFormat="1" ht="31.5" customHeight="1">
      <c r="A2" s="4" t="s">
        <v>171</v>
      </c>
      <c r="B2" s="5">
        <v>2000</v>
      </c>
      <c r="C2" s="5">
        <v>2001</v>
      </c>
      <c r="D2" s="5">
        <v>2002</v>
      </c>
      <c r="E2" s="5">
        <v>2003</v>
      </c>
      <c r="F2" s="5">
        <v>2004</v>
      </c>
      <c r="G2" s="5">
        <v>2005</v>
      </c>
      <c r="H2" s="5">
        <v>2006</v>
      </c>
      <c r="I2" s="5">
        <v>2007</v>
      </c>
      <c r="J2" s="5">
        <v>2008</v>
      </c>
      <c r="K2" s="5">
        <v>2009</v>
      </c>
      <c r="L2" s="5">
        <v>2010</v>
      </c>
      <c r="M2" s="5">
        <v>2011</v>
      </c>
      <c r="N2" s="5">
        <v>2012</v>
      </c>
      <c r="O2" s="5">
        <v>2013</v>
      </c>
      <c r="P2" s="5">
        <v>2014</v>
      </c>
      <c r="Q2" s="5">
        <v>2015</v>
      </c>
      <c r="R2" s="5">
        <v>2016</v>
      </c>
      <c r="S2" s="5">
        <v>2017</v>
      </c>
      <c r="T2" s="5">
        <v>2018</v>
      </c>
      <c r="U2" s="6" t="s">
        <v>3</v>
      </c>
      <c r="V2" s="104" t="s">
        <v>146</v>
      </c>
      <c r="W2" s="104" t="s">
        <v>147</v>
      </c>
      <c r="X2" s="7"/>
      <c r="Y2" s="7"/>
      <c r="Z2" s="7"/>
      <c r="AA2" s="7"/>
      <c r="AB2" s="7"/>
      <c r="AC2" s="7"/>
      <c r="AD2" s="7"/>
      <c r="AE2" s="7"/>
      <c r="AF2" s="7"/>
      <c r="AH2" s="9"/>
      <c r="AI2" s="9"/>
      <c r="AJ2" s="9"/>
      <c r="AK2" s="9"/>
      <c r="AL2" s="9"/>
      <c r="AM2" s="9"/>
      <c r="AN2" s="10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</row>
    <row r="3" spans="1:98" s="8" customFormat="1" ht="15" customHeight="1">
      <c r="A3" s="13" t="s">
        <v>186</v>
      </c>
      <c r="B3" s="14">
        <v>3.145896</v>
      </c>
      <c r="C3" s="14">
        <v>3.0891660000000001</v>
      </c>
      <c r="D3" s="14">
        <v>3.4530839999999996</v>
      </c>
      <c r="E3" s="14">
        <v>4.4563819999999996</v>
      </c>
      <c r="F3" s="14">
        <v>5.4137649999999997</v>
      </c>
      <c r="G3" s="14">
        <v>4.4226080000000003</v>
      </c>
      <c r="H3" s="14">
        <v>6.926221</v>
      </c>
      <c r="I3" s="14">
        <v>2.5972279999999999</v>
      </c>
      <c r="J3" s="14">
        <v>9.073443000000001</v>
      </c>
      <c r="K3" s="14">
        <v>14.876199</v>
      </c>
      <c r="L3" s="14">
        <v>18.228791999999999</v>
      </c>
      <c r="M3" s="14">
        <v>20.768908</v>
      </c>
      <c r="N3" s="14">
        <v>26.993155999999999</v>
      </c>
      <c r="O3" s="14">
        <v>22.858967</v>
      </c>
      <c r="P3" s="14">
        <v>17.757300000000001</v>
      </c>
      <c r="Q3" s="14">
        <v>29.845224999999999</v>
      </c>
      <c r="R3" s="14">
        <v>32.674647</v>
      </c>
      <c r="S3" s="14">
        <v>33.808340000000001</v>
      </c>
      <c r="T3" s="14">
        <v>49.246967999999995</v>
      </c>
      <c r="U3" s="15">
        <f t="shared" ref="U3:U9" si="0">AVERAGE(B3:T3)</f>
        <v>16.296647105263155</v>
      </c>
      <c r="V3" s="105">
        <f>(T3/B3)^(1/19)-1</f>
        <v>0.15578095396618563</v>
      </c>
      <c r="W3" s="105">
        <f>(T3-B3)/B3</f>
        <v>14.654353481488261</v>
      </c>
      <c r="X3" s="14"/>
      <c r="Y3" s="14"/>
      <c r="Z3" s="14"/>
      <c r="AA3" s="14"/>
      <c r="AB3" s="14"/>
      <c r="AC3" s="14"/>
      <c r="AD3" s="14"/>
      <c r="AE3" s="7"/>
      <c r="AF3" s="7"/>
      <c r="AN3" s="10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</row>
    <row r="4" spans="1:98" s="8" customFormat="1" ht="15" customHeight="1">
      <c r="A4" s="13" t="s">
        <v>187</v>
      </c>
      <c r="B4" s="14">
        <v>9.2124140000000008</v>
      </c>
      <c r="C4" s="14">
        <v>9.1381309999999996</v>
      </c>
      <c r="D4" s="14">
        <v>8.9315429999999996</v>
      </c>
      <c r="E4" s="14">
        <v>10.248644000000001</v>
      </c>
      <c r="F4" s="14">
        <v>9.7667660000000005</v>
      </c>
      <c r="G4" s="14">
        <v>7.4420120000000001</v>
      </c>
      <c r="H4" s="14">
        <v>13.818606000000001</v>
      </c>
      <c r="I4" s="14">
        <v>18.510874000000001</v>
      </c>
      <c r="J4" s="14">
        <v>51.947977000000002</v>
      </c>
      <c r="K4" s="14">
        <v>43.443522999999999</v>
      </c>
      <c r="L4" s="14">
        <v>48.198124</v>
      </c>
      <c r="M4" s="14">
        <v>51.751936000000001</v>
      </c>
      <c r="N4" s="14">
        <v>70.227874</v>
      </c>
      <c r="O4" s="14">
        <v>86.274832000000004</v>
      </c>
      <c r="P4" s="14">
        <v>120.051913</v>
      </c>
      <c r="Q4" s="14">
        <v>109.71325599999999</v>
      </c>
      <c r="R4" s="14">
        <v>131.42335299999999</v>
      </c>
      <c r="S4" s="14">
        <v>81.776725999999996</v>
      </c>
      <c r="T4" s="14">
        <v>69.929091</v>
      </c>
      <c r="U4" s="15">
        <f t="shared" si="0"/>
        <v>50.095136578947368</v>
      </c>
      <c r="V4" s="105">
        <f t="shared" ref="V4:V16" si="1">(T4/B4)^(1/19)-1</f>
        <v>0.11257874755592479</v>
      </c>
      <c r="W4" s="105">
        <f t="shared" ref="W4:W16" si="2">(T4-B4)/B4</f>
        <v>6.5907455961054282</v>
      </c>
      <c r="X4" s="14"/>
      <c r="Y4" s="14"/>
      <c r="Z4" s="14"/>
      <c r="AA4" s="14"/>
      <c r="AB4" s="14"/>
      <c r="AC4" s="14"/>
      <c r="AD4" s="14"/>
      <c r="AE4" s="7"/>
      <c r="AF4" s="7"/>
      <c r="AN4" s="10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</row>
    <row r="5" spans="1:98" s="8" customFormat="1" ht="15" customHeight="1">
      <c r="A5" s="13" t="s">
        <v>188</v>
      </c>
      <c r="B5" s="14">
        <v>0.55497600000000002</v>
      </c>
      <c r="C5" s="14">
        <v>0.56442599999999998</v>
      </c>
      <c r="D5" s="14">
        <v>1.284478</v>
      </c>
      <c r="E5" s="14">
        <v>0.53315999999999997</v>
      </c>
      <c r="F5" s="14">
        <v>0.39457700000000001</v>
      </c>
      <c r="G5" s="14">
        <v>0.63136700000000001</v>
      </c>
      <c r="H5" s="14">
        <v>0.88836000000000004</v>
      </c>
      <c r="I5" s="14">
        <v>1.8478840000000001</v>
      </c>
      <c r="J5" s="14">
        <v>3.47017</v>
      </c>
      <c r="K5" s="14">
        <v>1.371208</v>
      </c>
      <c r="L5" s="14">
        <v>2.4576750000000001</v>
      </c>
      <c r="M5" s="14">
        <v>3.282019</v>
      </c>
      <c r="N5" s="14">
        <v>2.155618</v>
      </c>
      <c r="O5" s="14">
        <v>3.0065469999999999</v>
      </c>
      <c r="P5" s="14">
        <v>5.464626</v>
      </c>
      <c r="Q5" s="14">
        <v>6.7341679999999995</v>
      </c>
      <c r="R5" s="14">
        <v>5.6993100000000005</v>
      </c>
      <c r="S5" s="14">
        <v>2.9741689999999998</v>
      </c>
      <c r="T5" s="14">
        <v>3.9117480000000002</v>
      </c>
      <c r="U5" s="15">
        <f t="shared" si="0"/>
        <v>2.48560452631579</v>
      </c>
      <c r="V5" s="105">
        <f>(T5/B5)^(1/19)-1</f>
        <v>0.10824726111611271</v>
      </c>
      <c r="W5" s="105">
        <f>(T5-B5)/B5</f>
        <v>6.048499394568414</v>
      </c>
      <c r="X5" s="14"/>
      <c r="Y5" s="14"/>
      <c r="Z5" s="14"/>
      <c r="AA5" s="14"/>
      <c r="AB5" s="14"/>
      <c r="AC5" s="14"/>
      <c r="AD5" s="14"/>
      <c r="AE5" s="7"/>
      <c r="AF5" s="7"/>
      <c r="AN5" s="10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</row>
    <row r="6" spans="1:98" s="8" customFormat="1" ht="15" customHeight="1">
      <c r="A6" s="13" t="s">
        <v>189</v>
      </c>
      <c r="B6" s="14">
        <v>0</v>
      </c>
      <c r="C6" s="14">
        <v>0</v>
      </c>
      <c r="D6" s="14">
        <v>0</v>
      </c>
      <c r="E6" s="14">
        <v>5.1000000000000004E-4</v>
      </c>
      <c r="F6" s="14">
        <v>0</v>
      </c>
      <c r="G6" s="14">
        <v>0</v>
      </c>
      <c r="H6" s="14">
        <v>0</v>
      </c>
      <c r="I6" s="14">
        <v>0</v>
      </c>
      <c r="J6" s="14">
        <v>0</v>
      </c>
      <c r="K6" s="14">
        <v>3.7839999999999996E-3</v>
      </c>
      <c r="L6" s="14">
        <v>1.3757999999999999E-2</v>
      </c>
      <c r="M6" s="14">
        <v>0</v>
      </c>
      <c r="N6" s="14">
        <v>9.0435000000000001E-2</v>
      </c>
      <c r="O6" s="14">
        <v>0.41126299999999999</v>
      </c>
      <c r="P6" s="14">
        <v>0.471383</v>
      </c>
      <c r="Q6" s="14">
        <v>0.38899400000000001</v>
      </c>
      <c r="R6" s="14">
        <v>0.14435000000000001</v>
      </c>
      <c r="S6" s="14">
        <v>0.187995</v>
      </c>
      <c r="T6" s="14">
        <v>1.3018E-2</v>
      </c>
      <c r="U6" s="15">
        <f t="shared" si="0"/>
        <v>9.0815263157894718E-2</v>
      </c>
      <c r="V6" s="105">
        <f>(T6/K6)^(1/10)-1</f>
        <v>0.13151239033749529</v>
      </c>
      <c r="W6" s="105">
        <f>(T6-K6)/K6</f>
        <v>2.4402748414376325</v>
      </c>
      <c r="X6" s="167" t="s">
        <v>185</v>
      </c>
      <c r="Y6" s="14"/>
      <c r="Z6" s="14"/>
      <c r="AA6" s="14"/>
      <c r="AB6" s="14"/>
      <c r="AC6" s="14"/>
      <c r="AD6" s="14"/>
      <c r="AE6" s="7"/>
      <c r="AF6" s="7"/>
      <c r="AN6" s="10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</row>
    <row r="7" spans="1:98" s="8" customFormat="1" ht="15" customHeight="1">
      <c r="A7" s="13" t="s">
        <v>190</v>
      </c>
      <c r="B7" s="14">
        <v>2.7272069999999999</v>
      </c>
      <c r="C7" s="14">
        <v>2.9376449999999998</v>
      </c>
      <c r="D7" s="14">
        <v>4.65116</v>
      </c>
      <c r="E7" s="14">
        <v>4.4207960000000002</v>
      </c>
      <c r="F7" s="14">
        <v>4.7793850000000004</v>
      </c>
      <c r="G7" s="14">
        <v>4.1038170000000003</v>
      </c>
      <c r="H7" s="14">
        <v>7.6101210000000004</v>
      </c>
      <c r="I7" s="14">
        <v>13.394905</v>
      </c>
      <c r="J7" s="14">
        <v>14.027715000000001</v>
      </c>
      <c r="K7" s="14">
        <v>12.075855000000001</v>
      </c>
      <c r="L7" s="14">
        <v>16.000169</v>
      </c>
      <c r="M7" s="14">
        <v>24.875927000000001</v>
      </c>
      <c r="N7" s="14">
        <v>25.643453999999998</v>
      </c>
      <c r="O7" s="14">
        <v>29.610125</v>
      </c>
      <c r="P7" s="14">
        <v>32.189582999999999</v>
      </c>
      <c r="Q7" s="14">
        <v>40.248745999999997</v>
      </c>
      <c r="R7" s="14">
        <v>35.814504999999997</v>
      </c>
      <c r="S7" s="14">
        <v>57.941286999999996</v>
      </c>
      <c r="T7" s="14">
        <v>47.583787999999998</v>
      </c>
      <c r="U7" s="15">
        <f t="shared" si="0"/>
        <v>20.033483684210523</v>
      </c>
      <c r="V7" s="105">
        <f t="shared" si="1"/>
        <v>0.16239781433586375</v>
      </c>
      <c r="W7" s="105">
        <f t="shared" si="2"/>
        <v>16.447809425540488</v>
      </c>
      <c r="X7" s="14"/>
      <c r="Y7" s="14"/>
      <c r="Z7" s="14"/>
      <c r="AA7" s="14"/>
      <c r="AB7" s="14"/>
      <c r="AC7" s="14"/>
      <c r="AD7" s="14"/>
      <c r="AE7" s="7"/>
      <c r="AF7" s="7"/>
      <c r="AN7" s="10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</row>
    <row r="8" spans="1:98" s="8" customFormat="1" ht="15" customHeight="1">
      <c r="A8" s="13" t="s">
        <v>191</v>
      </c>
      <c r="B8" s="14">
        <v>5.4045779999999999</v>
      </c>
      <c r="C8" s="14">
        <v>6.2393939999999999</v>
      </c>
      <c r="D8" s="14">
        <v>7.3530530000000001</v>
      </c>
      <c r="E8" s="14">
        <v>7.1568889999999996</v>
      </c>
      <c r="F8" s="14">
        <v>8.118563</v>
      </c>
      <c r="G8" s="14">
        <v>7.9292560000000005</v>
      </c>
      <c r="H8" s="14">
        <v>13.991193000000001</v>
      </c>
      <c r="I8" s="14">
        <v>19.517431999999999</v>
      </c>
      <c r="J8" s="14">
        <v>34.973607999999999</v>
      </c>
      <c r="K8" s="14">
        <v>23.215185999999999</v>
      </c>
      <c r="L8" s="14">
        <v>19.913896999999999</v>
      </c>
      <c r="M8" s="14">
        <v>23.976532000000002</v>
      </c>
      <c r="N8" s="14">
        <v>27.973043000000001</v>
      </c>
      <c r="O8" s="14">
        <v>32.792359000000005</v>
      </c>
      <c r="P8" s="14">
        <v>37.725139999999996</v>
      </c>
      <c r="Q8" s="14">
        <v>29.319137999999999</v>
      </c>
      <c r="R8" s="14">
        <v>29.829411</v>
      </c>
      <c r="S8" s="14">
        <v>26.777957000000001</v>
      </c>
      <c r="T8" s="14">
        <v>28.452188999999997</v>
      </c>
      <c r="U8" s="15">
        <f t="shared" si="0"/>
        <v>20.560990421052633</v>
      </c>
      <c r="V8" s="105">
        <f t="shared" si="1"/>
        <v>9.1354879458155791E-2</v>
      </c>
      <c r="W8" s="105">
        <f t="shared" si="2"/>
        <v>4.2644607960140455</v>
      </c>
      <c r="X8" s="14"/>
      <c r="Y8" s="14"/>
      <c r="Z8" s="14"/>
      <c r="AA8" s="14"/>
      <c r="AB8" s="14"/>
      <c r="AC8" s="14"/>
      <c r="AD8" s="14"/>
      <c r="AE8" s="7"/>
      <c r="AF8" s="7"/>
      <c r="AN8" s="10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</row>
    <row r="9" spans="1:98" s="8" customFormat="1" ht="18" customHeight="1">
      <c r="A9" s="16" t="s">
        <v>4</v>
      </c>
      <c r="B9" s="17">
        <f>SUM(B3:B8)</f>
        <v>21.045071</v>
      </c>
      <c r="C9" s="17">
        <f t="shared" ref="C9:T9" si="3">SUM(C3:C8)</f>
        <v>21.968761999999998</v>
      </c>
      <c r="D9" s="17">
        <f t="shared" si="3"/>
        <v>25.673317999999998</v>
      </c>
      <c r="E9" s="17">
        <f t="shared" si="3"/>
        <v>26.816381</v>
      </c>
      <c r="F9" s="17">
        <f t="shared" si="3"/>
        <v>28.473056</v>
      </c>
      <c r="G9" s="17">
        <f t="shared" si="3"/>
        <v>24.529060000000001</v>
      </c>
      <c r="H9" s="17">
        <f t="shared" si="3"/>
        <v>43.234501000000002</v>
      </c>
      <c r="I9" s="17">
        <f t="shared" si="3"/>
        <v>55.868323000000004</v>
      </c>
      <c r="J9" s="17">
        <f t="shared" si="3"/>
        <v>113.492913</v>
      </c>
      <c r="K9" s="17">
        <f t="shared" si="3"/>
        <v>94.985755000000012</v>
      </c>
      <c r="L9" s="17">
        <f t="shared" si="3"/>
        <v>104.81241499999999</v>
      </c>
      <c r="M9" s="17">
        <f t="shared" si="3"/>
        <v>124.65532200000001</v>
      </c>
      <c r="N9" s="17">
        <f t="shared" si="3"/>
        <v>153.08357999999998</v>
      </c>
      <c r="O9" s="17">
        <f t="shared" si="3"/>
        <v>174.95409300000003</v>
      </c>
      <c r="P9" s="17">
        <f t="shared" si="3"/>
        <v>213.65994499999999</v>
      </c>
      <c r="Q9" s="17">
        <f t="shared" si="3"/>
        <v>216.249527</v>
      </c>
      <c r="R9" s="17">
        <f t="shared" si="3"/>
        <v>235.58557599999997</v>
      </c>
      <c r="S9" s="17">
        <f t="shared" si="3"/>
        <v>203.46647400000001</v>
      </c>
      <c r="T9" s="17">
        <f t="shared" si="3"/>
        <v>199.13680200000002</v>
      </c>
      <c r="U9" s="18">
        <f t="shared" si="0"/>
        <v>109.56267757894739</v>
      </c>
      <c r="V9" s="106">
        <f t="shared" si="1"/>
        <v>0.12555955912078831</v>
      </c>
      <c r="W9" s="106">
        <f t="shared" si="2"/>
        <v>8.4623963017278498</v>
      </c>
      <c r="X9" s="14"/>
      <c r="Y9" s="14"/>
      <c r="Z9" s="14"/>
      <c r="AA9" s="14"/>
      <c r="AB9" s="14"/>
      <c r="AC9" s="14"/>
      <c r="AD9" s="14"/>
      <c r="AE9" s="7"/>
      <c r="AF9" s="7"/>
      <c r="AN9" s="10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</row>
    <row r="10" spans="1:98" s="8" customFormat="1" ht="15" customHeight="1">
      <c r="A10" s="13" t="s">
        <v>186</v>
      </c>
      <c r="B10" s="14">
        <v>254.88677899999999</v>
      </c>
      <c r="C10" s="14">
        <v>171.450502</v>
      </c>
      <c r="D10" s="14">
        <v>235.30362400000001</v>
      </c>
      <c r="E10" s="14">
        <v>268.86589700000002</v>
      </c>
      <c r="F10" s="14">
        <v>277.31745699999999</v>
      </c>
      <c r="G10" s="14">
        <v>255.39551599999999</v>
      </c>
      <c r="H10" s="14">
        <v>346.27334500000001</v>
      </c>
      <c r="I10" s="14">
        <v>378.835598</v>
      </c>
      <c r="J10" s="14">
        <v>349.10848999999996</v>
      </c>
      <c r="K10" s="14">
        <v>367.62026700000001</v>
      </c>
      <c r="L10" s="14">
        <v>386.53689700000001</v>
      </c>
      <c r="M10" s="14">
        <v>360.88108099999999</v>
      </c>
      <c r="N10" s="14">
        <v>351.25998200000004</v>
      </c>
      <c r="O10" s="14">
        <v>384.20025800000002</v>
      </c>
      <c r="P10" s="14">
        <v>409.365838</v>
      </c>
      <c r="Q10" s="14">
        <v>406.67011400000001</v>
      </c>
      <c r="R10" s="14">
        <v>431.20479600000004</v>
      </c>
      <c r="S10" s="14">
        <v>483.516569</v>
      </c>
      <c r="T10" s="14">
        <v>556.07356900000002</v>
      </c>
      <c r="U10" s="15">
        <f t="shared" ref="U10:U16" si="4">AVERAGE(B10:T10)</f>
        <v>351.30350415789474</v>
      </c>
      <c r="V10" s="105">
        <f t="shared" si="1"/>
        <v>4.191139197318039E-2</v>
      </c>
      <c r="W10" s="105">
        <f t="shared" si="2"/>
        <v>1.1816493236002643</v>
      </c>
      <c r="X10" s="14"/>
      <c r="Y10" s="14"/>
      <c r="Z10" s="14"/>
      <c r="AA10" s="14"/>
      <c r="AB10" s="14"/>
      <c r="AC10" s="14"/>
      <c r="AD10" s="14"/>
      <c r="AE10" s="7"/>
      <c r="AF10" s="7"/>
      <c r="AN10" s="10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</row>
    <row r="11" spans="1:98" s="8" customFormat="1" ht="15" customHeight="1">
      <c r="A11" s="13" t="s">
        <v>187</v>
      </c>
      <c r="B11" s="14">
        <v>181.583359</v>
      </c>
      <c r="C11" s="14">
        <v>251.953945</v>
      </c>
      <c r="D11" s="14">
        <v>203.37072900000001</v>
      </c>
      <c r="E11" s="14">
        <v>192.87759600000001</v>
      </c>
      <c r="F11" s="14">
        <v>213.82069200000001</v>
      </c>
      <c r="G11" s="14">
        <v>229.732618</v>
      </c>
      <c r="H11" s="14">
        <v>277.70118500000001</v>
      </c>
      <c r="I11" s="14">
        <v>249.26035400000001</v>
      </c>
      <c r="J11" s="14">
        <v>238.80624299999999</v>
      </c>
      <c r="K11" s="14">
        <v>262.36391200000003</v>
      </c>
      <c r="L11" s="14">
        <v>231.10631799999999</v>
      </c>
      <c r="M11" s="14">
        <v>232.09520000000001</v>
      </c>
      <c r="N11" s="14">
        <v>259.626532</v>
      </c>
      <c r="O11" s="14">
        <v>293.68732599999998</v>
      </c>
      <c r="P11" s="14">
        <v>308.46126500000003</v>
      </c>
      <c r="Q11" s="14">
        <v>271.424891</v>
      </c>
      <c r="R11" s="14">
        <v>251.12004000000002</v>
      </c>
      <c r="S11" s="14">
        <v>284.48075900000003</v>
      </c>
      <c r="T11" s="14">
        <v>275.20286900000002</v>
      </c>
      <c r="U11" s="15">
        <f t="shared" si="4"/>
        <v>247.82504384210529</v>
      </c>
      <c r="V11" s="105">
        <f t="shared" si="1"/>
        <v>2.2125087587738124E-2</v>
      </c>
      <c r="W11" s="105">
        <f t="shared" si="2"/>
        <v>0.51557318091026183</v>
      </c>
      <c r="X11" s="14"/>
      <c r="Y11" s="14"/>
      <c r="Z11" s="14"/>
      <c r="AA11" s="14"/>
      <c r="AB11" s="14"/>
      <c r="AC11" s="14"/>
      <c r="AD11" s="14"/>
      <c r="AE11" s="7"/>
      <c r="AF11" s="7"/>
      <c r="AN11" s="10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</row>
    <row r="12" spans="1:98" s="8" customFormat="1" ht="15" customHeight="1">
      <c r="A12" s="13" t="s">
        <v>188</v>
      </c>
      <c r="B12" s="14">
        <v>34.676434</v>
      </c>
      <c r="C12" s="14">
        <v>37.568061</v>
      </c>
      <c r="D12" s="14">
        <v>31.378091999999999</v>
      </c>
      <c r="E12" s="14">
        <v>34.768934999999999</v>
      </c>
      <c r="F12" s="14">
        <v>27.226493000000001</v>
      </c>
      <c r="G12" s="14">
        <v>31.520164999999999</v>
      </c>
      <c r="H12" s="14">
        <v>31.129598000000001</v>
      </c>
      <c r="I12" s="14">
        <v>27.476937</v>
      </c>
      <c r="J12" s="14">
        <v>27.471226999999999</v>
      </c>
      <c r="K12" s="14">
        <v>33.535918000000002</v>
      </c>
      <c r="L12" s="14">
        <v>35.894908000000001</v>
      </c>
      <c r="M12" s="14">
        <v>39.020344000000001</v>
      </c>
      <c r="N12" s="14">
        <v>31.197548999999999</v>
      </c>
      <c r="O12" s="14">
        <v>31.295068000000001</v>
      </c>
      <c r="P12" s="14">
        <v>34.658171000000003</v>
      </c>
      <c r="Q12" s="14">
        <v>37.697233999999995</v>
      </c>
      <c r="R12" s="14">
        <v>35.457927000000005</v>
      </c>
      <c r="S12" s="14">
        <v>43.479610000000001</v>
      </c>
      <c r="T12" s="14">
        <v>51.027611</v>
      </c>
      <c r="U12" s="15">
        <f>AVERAGE(B12:T12)</f>
        <v>34.551593789473685</v>
      </c>
      <c r="V12" s="105">
        <f>(T12/B12)^(1/19)-1</f>
        <v>2.0540025627677094E-2</v>
      </c>
      <c r="W12" s="105">
        <f>(T12-B12)/B12</f>
        <v>0.47153571212080225</v>
      </c>
      <c r="X12" s="14"/>
      <c r="Y12" s="14"/>
      <c r="Z12" s="14"/>
      <c r="AA12" s="14"/>
      <c r="AB12" s="14"/>
      <c r="AC12" s="14"/>
      <c r="AD12" s="14"/>
      <c r="AE12" s="7"/>
      <c r="AF12" s="7"/>
      <c r="AN12" s="10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</row>
    <row r="13" spans="1:98" s="8" customFormat="1" ht="15" customHeight="1">
      <c r="A13" s="13" t="s">
        <v>189</v>
      </c>
      <c r="B13" s="14">
        <v>0.23186699999999999</v>
      </c>
      <c r="C13" s="14">
        <v>0.219861</v>
      </c>
      <c r="D13" s="14">
        <v>0.147478</v>
      </c>
      <c r="E13" s="14">
        <v>0.12098</v>
      </c>
      <c r="F13" s="14">
        <v>0.13197800000000001</v>
      </c>
      <c r="G13" s="14">
        <v>0.16212799999999999</v>
      </c>
      <c r="H13" s="14">
        <v>0.158334</v>
      </c>
      <c r="I13" s="14">
        <v>0.32073499999999999</v>
      </c>
      <c r="J13" s="14">
        <v>0.20965500000000001</v>
      </c>
      <c r="K13" s="14">
        <v>0.16464999999999999</v>
      </c>
      <c r="L13" s="14">
        <v>6.4054E-2</v>
      </c>
      <c r="M13" s="14">
        <v>4.9923000000000002E-2</v>
      </c>
      <c r="N13" s="14">
        <v>6.5830000000000003E-3</v>
      </c>
      <c r="O13" s="14">
        <v>7.4530000000000004E-3</v>
      </c>
      <c r="P13" s="14">
        <v>7.1289999999999999E-3</v>
      </c>
      <c r="Q13" s="14">
        <v>1.2708000000000001E-2</v>
      </c>
      <c r="R13" s="14">
        <v>1.4179000000000001E-2</v>
      </c>
      <c r="S13" s="14">
        <v>5.3040000000000006E-3</v>
      </c>
      <c r="T13" s="14">
        <v>1.193E-2</v>
      </c>
      <c r="U13" s="15">
        <f>AVERAGE(B13:T13)</f>
        <v>0.10773310526315789</v>
      </c>
      <c r="V13" s="105">
        <f>(T13/B13)^(1/19)-1</f>
        <v>-0.14458073593700149</v>
      </c>
      <c r="W13" s="105">
        <f>(T13-B13)/B13</f>
        <v>-0.94854809006887575</v>
      </c>
      <c r="X13" s="14"/>
      <c r="Y13" s="14"/>
      <c r="Z13" s="14"/>
      <c r="AA13" s="14"/>
      <c r="AB13" s="14"/>
      <c r="AC13" s="14"/>
      <c r="AD13" s="14"/>
      <c r="AE13" s="7"/>
      <c r="AF13" s="7"/>
      <c r="AN13" s="10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</row>
    <row r="14" spans="1:98" s="8" customFormat="1" ht="15" customHeight="1">
      <c r="A14" s="13" t="s">
        <v>190</v>
      </c>
      <c r="B14" s="14">
        <v>26.300242999999998</v>
      </c>
      <c r="C14" s="14">
        <v>30.559971999999998</v>
      </c>
      <c r="D14" s="14">
        <v>23.401053000000001</v>
      </c>
      <c r="E14" s="14">
        <v>29.717374</v>
      </c>
      <c r="F14" s="14">
        <v>35.206297999999997</v>
      </c>
      <c r="G14" s="14">
        <v>43.418343999999998</v>
      </c>
      <c r="H14" s="14">
        <v>49.809542999999998</v>
      </c>
      <c r="I14" s="14">
        <v>63.263798000000001</v>
      </c>
      <c r="J14" s="14">
        <v>71.327708000000001</v>
      </c>
      <c r="K14" s="14">
        <v>76.865313</v>
      </c>
      <c r="L14" s="14">
        <v>91.322944000000007</v>
      </c>
      <c r="M14" s="14">
        <v>103.45598</v>
      </c>
      <c r="N14" s="14">
        <v>92.732131999999993</v>
      </c>
      <c r="O14" s="14">
        <v>110.43759</v>
      </c>
      <c r="P14" s="14">
        <v>134.20342400000001</v>
      </c>
      <c r="Q14" s="14">
        <v>150.084338</v>
      </c>
      <c r="R14" s="14">
        <v>144.51042699999999</v>
      </c>
      <c r="S14" s="14">
        <v>144.32736600000001</v>
      </c>
      <c r="T14" s="14">
        <v>161.275665</v>
      </c>
      <c r="U14" s="15">
        <f t="shared" si="4"/>
        <v>83.274711157894714</v>
      </c>
      <c r="V14" s="105">
        <f t="shared" si="1"/>
        <v>0.10015305601136704</v>
      </c>
      <c r="W14" s="105">
        <f t="shared" si="2"/>
        <v>5.1320979049509168</v>
      </c>
      <c r="X14" s="14"/>
      <c r="Y14" s="14"/>
      <c r="Z14" s="14"/>
      <c r="AA14" s="14"/>
      <c r="AB14" s="14"/>
      <c r="AC14" s="14"/>
      <c r="AD14" s="14"/>
      <c r="AE14" s="7"/>
      <c r="AF14" s="7"/>
      <c r="AN14" s="10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</row>
    <row r="15" spans="1:98" s="8" customFormat="1" ht="15" customHeight="1">
      <c r="A15" s="13" t="s">
        <v>191</v>
      </c>
      <c r="B15" s="14">
        <v>39.245796999999996</v>
      </c>
      <c r="C15" s="14">
        <v>48.034655999999998</v>
      </c>
      <c r="D15" s="14">
        <v>51.804613000000003</v>
      </c>
      <c r="E15" s="14">
        <v>50.597475000000003</v>
      </c>
      <c r="F15" s="14">
        <v>47.764989999999997</v>
      </c>
      <c r="G15" s="14">
        <v>49.201837999999995</v>
      </c>
      <c r="H15" s="14">
        <v>53.016314999999992</v>
      </c>
      <c r="I15" s="14">
        <v>55.690520999999997</v>
      </c>
      <c r="J15" s="14">
        <v>56.124831999999998</v>
      </c>
      <c r="K15" s="14">
        <v>58.41064999999999</v>
      </c>
      <c r="L15" s="14">
        <v>63.170369000000001</v>
      </c>
      <c r="M15" s="14">
        <v>61.394852</v>
      </c>
      <c r="N15" s="14">
        <v>59.936045999999997</v>
      </c>
      <c r="O15" s="14">
        <v>78.476511000000002</v>
      </c>
      <c r="P15" s="14">
        <v>73.161561000000006</v>
      </c>
      <c r="Q15" s="14">
        <v>68.633294000000006</v>
      </c>
      <c r="R15" s="14">
        <v>69.051520000000011</v>
      </c>
      <c r="S15" s="14">
        <v>71.970772999999994</v>
      </c>
      <c r="T15" s="14">
        <v>80.462836999999993</v>
      </c>
      <c r="U15" s="15">
        <f t="shared" si="4"/>
        <v>59.797339473684204</v>
      </c>
      <c r="V15" s="105">
        <f t="shared" si="1"/>
        <v>3.8509901194623053E-2</v>
      </c>
      <c r="W15" s="105">
        <f t="shared" si="2"/>
        <v>1.0502281301613012</v>
      </c>
      <c r="X15" s="14"/>
      <c r="Y15" s="14"/>
      <c r="Z15" s="14"/>
      <c r="AA15" s="14"/>
      <c r="AB15" s="14"/>
      <c r="AC15" s="14"/>
      <c r="AD15" s="14"/>
      <c r="AE15" s="7"/>
      <c r="AF15" s="7"/>
      <c r="AN15" s="10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</row>
    <row r="16" spans="1:98" s="8" customFormat="1" ht="18" customHeight="1">
      <c r="A16" s="16" t="s">
        <v>5</v>
      </c>
      <c r="B16" s="17">
        <f>SUM(B10:B15)</f>
        <v>536.92447900000002</v>
      </c>
      <c r="C16" s="17">
        <f t="shared" ref="C16:T16" si="5">SUM(C10:C15)</f>
        <v>539.78699700000004</v>
      </c>
      <c r="D16" s="17">
        <f t="shared" si="5"/>
        <v>545.40558899999996</v>
      </c>
      <c r="E16" s="17">
        <f t="shared" si="5"/>
        <v>576.94825700000001</v>
      </c>
      <c r="F16" s="17">
        <f t="shared" si="5"/>
        <v>601.46790799999997</v>
      </c>
      <c r="G16" s="17">
        <f t="shared" si="5"/>
        <v>609.430609</v>
      </c>
      <c r="H16" s="17">
        <f t="shared" si="5"/>
        <v>758.08831999999984</v>
      </c>
      <c r="I16" s="17">
        <f t="shared" si="5"/>
        <v>774.84794299999999</v>
      </c>
      <c r="J16" s="17">
        <f t="shared" si="5"/>
        <v>743.04815499999995</v>
      </c>
      <c r="K16" s="17">
        <f t="shared" si="5"/>
        <v>798.96071000000018</v>
      </c>
      <c r="L16" s="17">
        <f t="shared" si="5"/>
        <v>808.09549000000015</v>
      </c>
      <c r="M16" s="17">
        <f t="shared" si="5"/>
        <v>796.89738</v>
      </c>
      <c r="N16" s="17">
        <f t="shared" si="5"/>
        <v>794.758824</v>
      </c>
      <c r="O16" s="17">
        <f t="shared" si="5"/>
        <v>898.10420600000009</v>
      </c>
      <c r="P16" s="17">
        <f t="shared" si="5"/>
        <v>959.85738800000013</v>
      </c>
      <c r="Q16" s="17">
        <f t="shared" si="5"/>
        <v>934.52257899999995</v>
      </c>
      <c r="R16" s="17">
        <f t="shared" si="5"/>
        <v>931.35888900000009</v>
      </c>
      <c r="S16" s="17">
        <f t="shared" si="5"/>
        <v>1027.780381</v>
      </c>
      <c r="T16" s="17">
        <f t="shared" si="5"/>
        <v>1124.0544810000001</v>
      </c>
      <c r="U16" s="18">
        <f t="shared" si="4"/>
        <v>776.85992552631581</v>
      </c>
      <c r="V16" s="107">
        <f t="shared" si="1"/>
        <v>3.9652287635280503E-2</v>
      </c>
      <c r="W16" s="107">
        <f t="shared" si="2"/>
        <v>1.0935057442221778</v>
      </c>
      <c r="X16" s="14"/>
      <c r="Y16" s="14"/>
      <c r="Z16" s="14"/>
      <c r="AA16" s="14"/>
      <c r="AB16" s="14"/>
      <c r="AC16" s="14"/>
      <c r="AD16" s="14"/>
      <c r="AE16" s="7"/>
      <c r="AF16" s="7"/>
      <c r="AG16" s="11"/>
      <c r="AN16" s="10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</row>
    <row r="17" spans="1:98" s="8" customFormat="1" ht="19.5" customHeight="1">
      <c r="A17" s="19" t="s">
        <v>6</v>
      </c>
      <c r="B17" s="20">
        <f t="shared" ref="B17:R17" si="6">B9-B16</f>
        <v>-515.87940800000001</v>
      </c>
      <c r="C17" s="20">
        <f t="shared" si="6"/>
        <v>-517.81823500000007</v>
      </c>
      <c r="D17" s="20">
        <f t="shared" si="6"/>
        <v>-519.73227099999997</v>
      </c>
      <c r="E17" s="20">
        <f t="shared" si="6"/>
        <v>-550.13187600000003</v>
      </c>
      <c r="F17" s="20">
        <f t="shared" si="6"/>
        <v>-572.99485199999992</v>
      </c>
      <c r="G17" s="20">
        <f t="shared" si="6"/>
        <v>-584.90154900000005</v>
      </c>
      <c r="H17" s="20">
        <f t="shared" si="6"/>
        <v>-714.85381899999982</v>
      </c>
      <c r="I17" s="20">
        <f t="shared" si="6"/>
        <v>-718.97961999999995</v>
      </c>
      <c r="J17" s="20">
        <f t="shared" si="6"/>
        <v>-629.55524199999991</v>
      </c>
      <c r="K17" s="20">
        <f t="shared" si="6"/>
        <v>-703.97495500000014</v>
      </c>
      <c r="L17" s="20">
        <f t="shared" si="6"/>
        <v>-703.28307500000017</v>
      </c>
      <c r="M17" s="20">
        <f t="shared" si="6"/>
        <v>-672.24205800000004</v>
      </c>
      <c r="N17" s="20">
        <f t="shared" si="6"/>
        <v>-641.67524400000002</v>
      </c>
      <c r="O17" s="20">
        <f t="shared" si="6"/>
        <v>-723.15011300000003</v>
      </c>
      <c r="P17" s="20">
        <f t="shared" si="6"/>
        <v>-746.19744300000013</v>
      </c>
      <c r="Q17" s="20">
        <f t="shared" si="6"/>
        <v>-718.27305200000001</v>
      </c>
      <c r="R17" s="20">
        <f t="shared" si="6"/>
        <v>-695.77331300000014</v>
      </c>
      <c r="S17" s="20">
        <f>S9-S16</f>
        <v>-824.31390699999997</v>
      </c>
      <c r="T17" s="20">
        <f>T9-T16</f>
        <v>-924.91767900000013</v>
      </c>
      <c r="U17" s="21">
        <f>U9-U16</f>
        <v>-667.29724794736842</v>
      </c>
      <c r="V17" s="108"/>
      <c r="W17" s="108"/>
      <c r="X17" s="14"/>
      <c r="Y17" s="14"/>
      <c r="Z17" s="14"/>
      <c r="AA17" s="14"/>
      <c r="AB17" s="14"/>
      <c r="AC17" s="14"/>
      <c r="AD17" s="14"/>
      <c r="AE17" s="23"/>
      <c r="AG17" s="11"/>
      <c r="AH17" s="24"/>
      <c r="AI17" s="24"/>
      <c r="AJ17" s="24"/>
      <c r="AK17" s="24"/>
      <c r="AL17" s="24"/>
      <c r="AN17" s="10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</row>
    <row r="18" spans="1:98" s="8" customFormat="1" ht="19.5" customHeight="1">
      <c r="A18" s="25" t="s">
        <v>7</v>
      </c>
      <c r="B18" s="26">
        <f t="shared" ref="B18:R18" si="7">B9/B16</f>
        <v>3.9195588622063925E-2</v>
      </c>
      <c r="C18" s="26">
        <f t="shared" si="7"/>
        <v>4.0698946291957451E-2</v>
      </c>
      <c r="D18" s="26">
        <f t="shared" si="7"/>
        <v>4.7071974541133647E-2</v>
      </c>
      <c r="E18" s="26">
        <f t="shared" si="7"/>
        <v>4.6479698438537789E-2</v>
      </c>
      <c r="F18" s="26">
        <f t="shared" si="7"/>
        <v>4.733927716056964E-2</v>
      </c>
      <c r="G18" s="26">
        <f t="shared" si="7"/>
        <v>4.0249143442678645E-2</v>
      </c>
      <c r="H18" s="26">
        <f t="shared" si="7"/>
        <v>5.7030955179470398E-2</v>
      </c>
      <c r="I18" s="26">
        <f t="shared" si="7"/>
        <v>7.2102305368061101E-2</v>
      </c>
      <c r="J18" s="26">
        <f t="shared" si="7"/>
        <v>0.15273964713632862</v>
      </c>
      <c r="K18" s="26">
        <f t="shared" si="7"/>
        <v>0.11888664087123882</v>
      </c>
      <c r="L18" s="26">
        <f t="shared" si="7"/>
        <v>0.12970300700477858</v>
      </c>
      <c r="M18" s="26">
        <f t="shared" si="7"/>
        <v>0.15642581482699819</v>
      </c>
      <c r="N18" s="26">
        <f t="shared" si="7"/>
        <v>0.19261639553686791</v>
      </c>
      <c r="O18" s="26">
        <f t="shared" si="7"/>
        <v>0.19480377870538557</v>
      </c>
      <c r="P18" s="26">
        <f t="shared" si="7"/>
        <v>0.22259551019885462</v>
      </c>
      <c r="Q18" s="26">
        <f t="shared" si="7"/>
        <v>0.23140107244000577</v>
      </c>
      <c r="R18" s="26">
        <f t="shared" si="7"/>
        <v>0.25294822305604253</v>
      </c>
      <c r="S18" s="26">
        <f>S9/S16</f>
        <v>0.19796687868475668</v>
      </c>
      <c r="T18" s="26">
        <f>T9/T16</f>
        <v>0.17715938628067263</v>
      </c>
      <c r="U18" s="27">
        <f>U9/U16</f>
        <v>0.1410327318721192</v>
      </c>
      <c r="V18" s="108"/>
      <c r="W18" s="108"/>
      <c r="X18" s="22"/>
      <c r="Y18" s="22"/>
      <c r="Z18" s="22"/>
      <c r="AA18" s="22"/>
      <c r="AB18" s="22"/>
      <c r="AC18" s="22"/>
      <c r="AD18" s="23"/>
      <c r="AE18" s="23"/>
      <c r="AG18" s="11"/>
      <c r="AH18" s="289"/>
      <c r="AI18" s="289"/>
      <c r="AJ18" s="289"/>
      <c r="AK18" s="289"/>
      <c r="AL18" s="289"/>
      <c r="AM18" s="289"/>
      <c r="AN18" s="10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</row>
    <row r="19" spans="1:98" s="8" customFormat="1" ht="12.75" customHeight="1">
      <c r="A19" s="28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291" t="s">
        <v>142</v>
      </c>
      <c r="U19" s="291"/>
      <c r="V19" s="291"/>
      <c r="W19" s="291"/>
      <c r="X19" s="31"/>
      <c r="Y19" s="31"/>
      <c r="Z19" s="31"/>
      <c r="AA19" s="31"/>
      <c r="AB19" s="31"/>
      <c r="AC19" s="31"/>
      <c r="AD19" s="23"/>
      <c r="AE19" s="23"/>
      <c r="AH19" s="32"/>
      <c r="AI19" s="32"/>
      <c r="AJ19" s="32"/>
      <c r="AK19" s="32"/>
      <c r="AL19" s="32"/>
      <c r="AM19" s="32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</row>
    <row r="20" spans="1:98" s="8" customFormat="1" ht="18" customHeight="1">
      <c r="A20" s="33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14"/>
      <c r="V20" s="14"/>
      <c r="W20" s="14"/>
      <c r="X20" s="14"/>
      <c r="Y20" s="14"/>
      <c r="Z20" s="7"/>
      <c r="AA20" s="7"/>
      <c r="AB20" s="7"/>
      <c r="AC20" s="7"/>
      <c r="AD20" s="34"/>
      <c r="AE20" s="34"/>
      <c r="AH20" s="32"/>
      <c r="AI20" s="32"/>
      <c r="AJ20" s="32"/>
      <c r="AK20" s="32"/>
      <c r="AL20" s="32"/>
      <c r="AM20" s="32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</row>
    <row r="21" spans="1:98" s="37" customFormat="1" ht="18" customHeight="1">
      <c r="A21" s="33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14"/>
      <c r="V21" s="14"/>
      <c r="W21" s="14"/>
      <c r="X21" s="14"/>
      <c r="Y21" s="14"/>
      <c r="Z21" s="7"/>
      <c r="AA21" s="7"/>
      <c r="AB21" s="14"/>
      <c r="AC21" s="7"/>
      <c r="AD21" s="35"/>
      <c r="AE21" s="34"/>
      <c r="AF21" s="8"/>
      <c r="AG21" s="8"/>
      <c r="AH21" s="36"/>
      <c r="AI21" s="36"/>
      <c r="AJ21" s="36"/>
      <c r="AK21" s="36"/>
      <c r="AL21" s="36"/>
      <c r="AM21" s="36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  <c r="BN21" s="32"/>
      <c r="BO21" s="32"/>
      <c r="BP21" s="32"/>
      <c r="BQ21" s="32"/>
      <c r="BR21" s="32"/>
      <c r="BS21" s="32"/>
      <c r="BT21" s="32"/>
      <c r="BU21" s="32"/>
      <c r="BV21" s="32"/>
      <c r="BW21" s="32"/>
      <c r="BX21" s="32"/>
      <c r="BY21" s="32"/>
      <c r="BZ21" s="32"/>
      <c r="CA21" s="32"/>
      <c r="CB21" s="32"/>
      <c r="CC21" s="32"/>
      <c r="CD21" s="32"/>
      <c r="CE21" s="32"/>
      <c r="CF21" s="32"/>
      <c r="CG21" s="32"/>
      <c r="CH21" s="32"/>
      <c r="CI21" s="32"/>
      <c r="CJ21" s="32"/>
      <c r="CK21" s="32"/>
      <c r="CL21" s="32"/>
      <c r="CM21" s="32"/>
      <c r="CN21" s="32"/>
      <c r="CO21" s="32"/>
      <c r="CP21" s="32"/>
      <c r="CQ21" s="32"/>
      <c r="CR21" s="32"/>
      <c r="CS21" s="32"/>
      <c r="CT21" s="32"/>
    </row>
    <row r="22" spans="1:98" s="40" customFormat="1" ht="18" customHeight="1">
      <c r="A22" s="38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14"/>
      <c r="V22" s="14"/>
      <c r="W22" s="14"/>
      <c r="X22" s="14"/>
      <c r="Y22" s="14"/>
      <c r="Z22" s="39"/>
      <c r="AA22" s="39"/>
      <c r="AB22" s="39"/>
      <c r="AC22" s="39"/>
      <c r="AD22" s="35"/>
      <c r="AE22" s="34"/>
      <c r="AF22" s="8"/>
      <c r="AG22" s="8"/>
      <c r="AH22" s="36"/>
      <c r="AI22" s="36"/>
      <c r="AJ22" s="36"/>
      <c r="AK22" s="36"/>
      <c r="AL22" s="36"/>
      <c r="AM22" s="36"/>
      <c r="AU22" s="41"/>
      <c r="AV22" s="41"/>
      <c r="AW22" s="41"/>
      <c r="AX22" s="41"/>
      <c r="AY22" s="41"/>
      <c r="AZ22" s="41"/>
      <c r="BA22" s="41"/>
      <c r="BB22" s="41"/>
      <c r="BC22" s="41"/>
      <c r="BD22" s="41"/>
      <c r="BE22" s="41"/>
      <c r="BF22" s="41"/>
      <c r="BG22" s="41"/>
      <c r="BH22" s="41"/>
      <c r="BI22" s="41"/>
      <c r="BJ22" s="41"/>
      <c r="BK22" s="41"/>
      <c r="BL22" s="41"/>
      <c r="BM22" s="41"/>
      <c r="BN22" s="41"/>
      <c r="BO22" s="41"/>
      <c r="BP22" s="41"/>
      <c r="BQ22" s="41"/>
      <c r="BR22" s="41"/>
      <c r="BS22" s="41"/>
      <c r="BT22" s="41"/>
      <c r="BU22" s="41"/>
      <c r="BV22" s="41"/>
      <c r="BW22" s="41"/>
      <c r="BX22" s="41"/>
      <c r="BY22" s="41"/>
      <c r="BZ22" s="41"/>
      <c r="CA22" s="41"/>
      <c r="CB22" s="41"/>
      <c r="CC22" s="41"/>
      <c r="CD22" s="41"/>
      <c r="CE22" s="41"/>
      <c r="CF22" s="41"/>
      <c r="CG22" s="41"/>
      <c r="CH22" s="41"/>
      <c r="CI22" s="41"/>
      <c r="CJ22" s="41"/>
      <c r="CK22" s="41"/>
      <c r="CL22" s="41"/>
      <c r="CM22" s="41"/>
      <c r="CN22" s="41"/>
      <c r="CO22" s="41"/>
      <c r="CP22" s="41"/>
      <c r="CQ22" s="41"/>
      <c r="CR22" s="41"/>
      <c r="CS22" s="41"/>
      <c r="CT22" s="41"/>
    </row>
    <row r="23" spans="1:98" s="42" customFormat="1" ht="18" customHeight="1">
      <c r="A23" s="38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14"/>
      <c r="V23" s="14"/>
      <c r="W23" s="14"/>
      <c r="X23" s="14"/>
      <c r="Y23" s="14"/>
      <c r="Z23" s="39"/>
      <c r="AA23" s="39"/>
      <c r="AB23" s="39"/>
      <c r="AC23" s="39"/>
      <c r="AD23" s="35"/>
      <c r="AE23" s="34"/>
      <c r="AF23" s="8"/>
      <c r="AG23" s="8"/>
      <c r="AH23" s="36"/>
      <c r="AI23" s="36"/>
      <c r="AJ23" s="36"/>
      <c r="AK23" s="36"/>
      <c r="AL23" s="36"/>
      <c r="AM23" s="36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43"/>
      <c r="BV23" s="43"/>
      <c r="BW23" s="43"/>
      <c r="BX23" s="43"/>
      <c r="BY23" s="43"/>
      <c r="BZ23" s="43"/>
      <c r="CA23" s="43"/>
      <c r="CB23" s="43"/>
      <c r="CC23" s="43"/>
      <c r="CD23" s="43"/>
      <c r="CE23" s="43"/>
      <c r="CF23" s="43"/>
      <c r="CG23" s="43"/>
      <c r="CH23" s="43"/>
      <c r="CI23" s="43"/>
      <c r="CJ23" s="43"/>
      <c r="CK23" s="43"/>
      <c r="CL23" s="43"/>
      <c r="CM23" s="43"/>
      <c r="CN23" s="43"/>
      <c r="CO23" s="43"/>
      <c r="CP23" s="43"/>
      <c r="CQ23" s="43"/>
      <c r="CR23" s="43"/>
      <c r="CS23" s="43"/>
      <c r="CT23" s="43"/>
    </row>
    <row r="24" spans="1:98" s="42" customFormat="1" ht="18" customHeight="1">
      <c r="A24" s="38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14"/>
      <c r="V24" s="14"/>
      <c r="W24" s="14"/>
      <c r="X24" s="14"/>
      <c r="Y24" s="14"/>
      <c r="Z24" s="39"/>
      <c r="AA24" s="39"/>
      <c r="AB24" s="39"/>
      <c r="AC24" s="39"/>
      <c r="AD24" s="44"/>
      <c r="AE24" s="23"/>
      <c r="AF24" s="8"/>
      <c r="AG24" s="8"/>
      <c r="AH24" s="36"/>
      <c r="AI24" s="36"/>
      <c r="AJ24" s="36"/>
      <c r="AK24" s="36"/>
      <c r="AL24" s="36"/>
      <c r="AM24" s="36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43"/>
      <c r="BV24" s="43"/>
      <c r="BW24" s="43"/>
      <c r="BX24" s="43"/>
      <c r="BY24" s="43"/>
      <c r="BZ24" s="43"/>
      <c r="CA24" s="43"/>
      <c r="CB24" s="43"/>
      <c r="CC24" s="43"/>
      <c r="CD24" s="43"/>
      <c r="CE24" s="43"/>
      <c r="CF24" s="43"/>
      <c r="CG24" s="43"/>
      <c r="CH24" s="43"/>
      <c r="CI24" s="43"/>
      <c r="CJ24" s="43"/>
      <c r="CK24" s="43"/>
      <c r="CL24" s="43"/>
      <c r="CM24" s="43"/>
      <c r="CN24" s="43"/>
      <c r="CO24" s="43"/>
      <c r="CP24" s="43"/>
      <c r="CQ24" s="43"/>
      <c r="CR24" s="43"/>
      <c r="CS24" s="43"/>
      <c r="CT24" s="43"/>
    </row>
    <row r="25" spans="1:98" s="8" customFormat="1" ht="18" customHeight="1">
      <c r="A25" s="38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44"/>
      <c r="AE25" s="23"/>
      <c r="AH25" s="36"/>
      <c r="AI25" s="36"/>
      <c r="AJ25" s="36"/>
      <c r="AK25" s="36"/>
      <c r="AL25" s="36"/>
      <c r="AM25" s="36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</row>
    <row r="26" spans="1:98" s="8" customFormat="1" ht="18" customHeight="1">
      <c r="A26" s="38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44"/>
      <c r="AE26" s="23"/>
      <c r="AH26" s="36"/>
      <c r="AI26" s="36"/>
      <c r="AJ26" s="36"/>
      <c r="AK26" s="36"/>
      <c r="AL26" s="36"/>
      <c r="AM26" s="36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</row>
    <row r="27" spans="1:98" s="8" customFormat="1" ht="18" customHeight="1">
      <c r="A27" s="38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44"/>
      <c r="AE27" s="23"/>
      <c r="AH27" s="36"/>
      <c r="AI27" s="36"/>
      <c r="AJ27" s="36"/>
      <c r="AK27" s="23"/>
      <c r="AL27" s="36"/>
      <c r="AM27" s="36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</row>
    <row r="28" spans="1:98" s="8" customFormat="1" ht="18" customHeight="1">
      <c r="A28" s="38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44"/>
      <c r="AE28" s="23"/>
      <c r="AH28" s="36"/>
      <c r="AI28" s="36"/>
      <c r="AJ28" s="36"/>
      <c r="AK28" s="23"/>
      <c r="AL28" s="36"/>
      <c r="AM28" s="36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</row>
    <row r="29" spans="1:98" s="8" customFormat="1" ht="18" customHeight="1">
      <c r="A29" s="38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44"/>
      <c r="AE29" s="23"/>
      <c r="AH29" s="36"/>
      <c r="AI29" s="36"/>
      <c r="AJ29" s="36"/>
      <c r="AK29" s="23"/>
      <c r="AL29" s="36"/>
      <c r="AM29" s="36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</row>
    <row r="30" spans="1:98" s="8" customFormat="1" ht="12" customHeight="1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4"/>
      <c r="AE30" s="23"/>
      <c r="AG30" s="11"/>
      <c r="AH30" s="36"/>
      <c r="AI30" s="36"/>
      <c r="AJ30" s="36"/>
      <c r="AK30" s="23"/>
      <c r="AL30" s="36"/>
      <c r="AM30" s="36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</row>
    <row r="31" spans="1:98">
      <c r="A31" s="46" t="s">
        <v>145</v>
      </c>
    </row>
    <row r="53" spans="1:29" s="2" customFormat="1" ht="11.25">
      <c r="A53" s="46"/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9"/>
      <c r="P53" s="49"/>
      <c r="Q53" s="49"/>
      <c r="R53" s="49"/>
      <c r="S53" s="49"/>
      <c r="T53" s="39"/>
      <c r="U53" s="290">
        <v>42864.635367939816</v>
      </c>
      <c r="V53" s="290"/>
      <c r="W53" s="290"/>
      <c r="X53" s="290"/>
      <c r="Y53" s="290"/>
      <c r="Z53" s="290"/>
      <c r="AA53" s="290"/>
      <c r="AB53" s="290"/>
      <c r="AC53" s="290"/>
    </row>
    <row r="54" spans="1:29" s="2" customFormat="1" ht="10.5">
      <c r="A54" s="38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</row>
    <row r="55" spans="1:29" s="2" customFormat="1">
      <c r="A55" s="3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47"/>
      <c r="P55" s="47"/>
      <c r="Q55" s="47"/>
      <c r="R55" s="47"/>
      <c r="S55" s="47"/>
      <c r="T55" s="47"/>
      <c r="U55" s="51"/>
      <c r="V55" s="51"/>
      <c r="W55" s="51"/>
      <c r="X55" s="51"/>
      <c r="Y55" s="51"/>
      <c r="Z55" s="51"/>
      <c r="AA55" s="51"/>
      <c r="AB55" s="3"/>
      <c r="AC55" s="3"/>
    </row>
    <row r="56" spans="1:29" s="2" customFormat="1" ht="10.5">
      <c r="A56" s="52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4"/>
      <c r="U56" s="54"/>
      <c r="V56" s="54"/>
      <c r="W56" s="54"/>
      <c r="X56" s="54"/>
      <c r="Y56" s="54"/>
      <c r="Z56" s="54"/>
      <c r="AA56" s="54"/>
      <c r="AB56" s="54"/>
      <c r="AC56" s="54"/>
    </row>
  </sheetData>
  <mergeCells count="4">
    <mergeCell ref="A1:T1"/>
    <mergeCell ref="AH18:AM18"/>
    <mergeCell ref="T19:W19"/>
    <mergeCell ref="U53:AC53"/>
  </mergeCells>
  <conditionalFormatting sqref="B17:R17">
    <cfRule type="cellIs" dxfId="121" priority="16" operator="lessThan">
      <formula>0</formula>
    </cfRule>
    <cfRule type="cellIs" dxfId="120" priority="17" operator="greaterThan">
      <formula>0</formula>
    </cfRule>
    <cfRule type="cellIs" priority="18" operator="equal">
      <formula>0</formula>
    </cfRule>
  </conditionalFormatting>
  <conditionalFormatting sqref="S17">
    <cfRule type="cellIs" dxfId="119" priority="13" operator="lessThan">
      <formula>0</formula>
    </cfRule>
    <cfRule type="cellIs" dxfId="118" priority="14" operator="greaterThan">
      <formula>0</formula>
    </cfRule>
    <cfRule type="cellIs" priority="15" operator="equal">
      <formula>0</formula>
    </cfRule>
  </conditionalFormatting>
  <conditionalFormatting sqref="T17">
    <cfRule type="cellIs" dxfId="117" priority="10" operator="lessThan">
      <formula>0</formula>
    </cfRule>
    <cfRule type="cellIs" dxfId="116" priority="11" operator="greaterThan">
      <formula>0</formula>
    </cfRule>
    <cfRule type="cellIs" priority="12" operator="equal">
      <formula>0</formula>
    </cfRule>
  </conditionalFormatting>
  <conditionalFormatting sqref="U17">
    <cfRule type="cellIs" dxfId="115" priority="7" operator="lessThan">
      <formula>0</formula>
    </cfRule>
    <cfRule type="cellIs" dxfId="114" priority="8" operator="greaterThan">
      <formula>0</formula>
    </cfRule>
    <cfRule type="cellIs" priority="9" operator="equal">
      <formula>0</formula>
    </cfRule>
  </conditionalFormatting>
  <conditionalFormatting sqref="W3:W16">
    <cfRule type="cellIs" dxfId="113" priority="4" operator="lessThan">
      <formula>0</formula>
    </cfRule>
    <cfRule type="cellIs" dxfId="112" priority="5" operator="greaterThan">
      <formula>0</formula>
    </cfRule>
    <cfRule type="cellIs" priority="6" operator="equal">
      <formula>0</formula>
    </cfRule>
  </conditionalFormatting>
  <conditionalFormatting sqref="V3:V16">
    <cfRule type="cellIs" dxfId="111" priority="1" operator="lessThan">
      <formula>0</formula>
    </cfRule>
    <cfRule type="cellIs" dxfId="110" priority="2" operator="greaterThan">
      <formula>0</formula>
    </cfRule>
    <cfRule type="cellIs" priority="3" operator="equal">
      <formula>0</formula>
    </cfRule>
  </conditionalFormatting>
  <printOptions horizontalCentered="1" verticalCentered="1"/>
  <pageMargins left="0.19685039370078741" right="0.15748031496062992" top="0.19685039370078741" bottom="0.27559055118110237" header="0.15748031496062992" footer="0.15748031496062992"/>
  <pageSetup paperSize="9" scale="51" fitToHeight="3" orientation="landscape" r:id="rId1"/>
  <headerFooter alignWithMargins="0">
    <oddFooter>&amp;C&amp;9Pág. &amp;P de &amp;N</oddFooter>
  </headerFooter>
  <colBreaks count="1" manualBreakCount="1">
    <brk id="20" max="49" man="1"/>
  </colBreaks>
  <ignoredErrors>
    <ignoredError sqref="V6:W6" 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44"/>
  <sheetViews>
    <sheetView showGridLines="0" zoomScaleNormal="100" workbookViewId="0">
      <pane xSplit="1" ySplit="1" topLeftCell="B2" activePane="bottomRight" state="frozen"/>
      <selection sqref="A1:U1"/>
      <selection pane="topRight" sqref="A1:U1"/>
      <selection pane="bottomLeft" sqref="A1:U1"/>
      <selection pane="bottomRight" sqref="A1:T1"/>
    </sheetView>
  </sheetViews>
  <sheetFormatPr defaultRowHeight="12.75"/>
  <cols>
    <col min="1" max="1" width="47" style="55" customWidth="1"/>
    <col min="2" max="20" width="10.5703125" style="47" customWidth="1"/>
    <col min="21" max="23" width="11.140625" style="47" customWidth="1"/>
    <col min="24" max="29" width="7.28515625" style="47" customWidth="1"/>
    <col min="30" max="31" width="8.28515625" style="2" bestFit="1" customWidth="1"/>
    <col min="32" max="32" width="10" style="2" bestFit="1" customWidth="1"/>
    <col min="33" max="33" width="7.140625" style="2" customWidth="1"/>
    <col min="34" max="34" width="8.85546875" style="2" customWidth="1"/>
    <col min="35" max="39" width="9.140625" style="2" bestFit="1" customWidth="1"/>
    <col min="40" max="40" width="11.7109375" style="2" customWidth="1"/>
    <col min="41" max="98" width="9.140625" style="2"/>
    <col min="99" max="16384" width="9.140625" style="3"/>
  </cols>
  <sheetData>
    <row r="1" spans="1:98" ht="31.5" customHeight="1">
      <c r="A1" s="288" t="s">
        <v>179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8"/>
      <c r="R1" s="288"/>
      <c r="S1" s="288"/>
      <c r="T1" s="288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98" s="8" customFormat="1" ht="31.5" customHeight="1">
      <c r="A2" s="4" t="s">
        <v>9</v>
      </c>
      <c r="B2" s="5">
        <v>2000</v>
      </c>
      <c r="C2" s="5">
        <v>2001</v>
      </c>
      <c r="D2" s="5">
        <v>2002</v>
      </c>
      <c r="E2" s="5">
        <v>2003</v>
      </c>
      <c r="F2" s="5">
        <v>2004</v>
      </c>
      <c r="G2" s="5">
        <v>2005</v>
      </c>
      <c r="H2" s="5">
        <v>2006</v>
      </c>
      <c r="I2" s="5">
        <v>2007</v>
      </c>
      <c r="J2" s="5">
        <v>2008</v>
      </c>
      <c r="K2" s="5">
        <v>2009</v>
      </c>
      <c r="L2" s="5">
        <v>2010</v>
      </c>
      <c r="M2" s="5">
        <v>2011</v>
      </c>
      <c r="N2" s="5">
        <v>2012</v>
      </c>
      <c r="O2" s="5">
        <v>2013</v>
      </c>
      <c r="P2" s="5">
        <v>2014</v>
      </c>
      <c r="Q2" s="5">
        <v>2015</v>
      </c>
      <c r="R2" s="5">
        <v>2016</v>
      </c>
      <c r="S2" s="5">
        <v>2017</v>
      </c>
      <c r="T2" s="5">
        <v>2018</v>
      </c>
      <c r="U2" s="6" t="s">
        <v>3</v>
      </c>
      <c r="V2" s="104" t="s">
        <v>146</v>
      </c>
      <c r="W2" s="104" t="s">
        <v>147</v>
      </c>
      <c r="X2" s="7"/>
      <c r="Y2" s="7"/>
      <c r="Z2" s="7"/>
      <c r="AA2" s="7"/>
      <c r="AB2" s="7"/>
      <c r="AC2" s="7"/>
      <c r="AD2" s="7"/>
      <c r="AE2" s="7"/>
      <c r="AF2" s="7"/>
      <c r="AH2" s="9"/>
      <c r="AI2" s="9"/>
      <c r="AJ2" s="9"/>
      <c r="AK2" s="9"/>
      <c r="AL2" s="9"/>
      <c r="AM2" s="9"/>
      <c r="AN2" s="10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</row>
    <row r="3" spans="1:98" s="8" customFormat="1" ht="27" customHeight="1">
      <c r="A3" s="56" t="s">
        <v>10</v>
      </c>
      <c r="B3" s="57">
        <v>519.395399</v>
      </c>
      <c r="C3" s="57">
        <v>502.82590199999999</v>
      </c>
      <c r="D3" s="57">
        <v>535.05962199999999</v>
      </c>
      <c r="E3" s="57">
        <v>558.59211700000003</v>
      </c>
      <c r="F3" s="57">
        <v>562.76527999999996</v>
      </c>
      <c r="G3" s="57">
        <v>539.03929700000003</v>
      </c>
      <c r="H3" s="57">
        <v>557.28995099999997</v>
      </c>
      <c r="I3" s="57">
        <v>624.87343799999996</v>
      </c>
      <c r="J3" s="57">
        <v>610.69973000000005</v>
      </c>
      <c r="K3" s="57">
        <v>581.91526799999997</v>
      </c>
      <c r="L3" s="57">
        <v>614.38020500000005</v>
      </c>
      <c r="M3" s="57">
        <v>656.91826000000003</v>
      </c>
      <c r="N3" s="57">
        <v>703.50483499999996</v>
      </c>
      <c r="O3" s="57">
        <v>720.79356199999995</v>
      </c>
      <c r="P3" s="57">
        <v>726.28480300000001</v>
      </c>
      <c r="Q3" s="57">
        <v>735.533905</v>
      </c>
      <c r="R3" s="57">
        <v>723.97362499999997</v>
      </c>
      <c r="S3" s="57">
        <v>778.04100000000005</v>
      </c>
      <c r="T3" s="14">
        <v>800.34153700000002</v>
      </c>
      <c r="U3" s="15">
        <f>AVERAGE(B3:T3)</f>
        <v>634.32777557894735</v>
      </c>
      <c r="V3" s="105">
        <f>(T3/B3)^(1/19)-1</f>
        <v>2.301738385216523E-2</v>
      </c>
      <c r="W3" s="105">
        <f>(T3-B3)/B3</f>
        <v>0.54090994749069776</v>
      </c>
      <c r="X3" s="7"/>
      <c r="Y3" s="14"/>
      <c r="Z3" s="14"/>
      <c r="AA3" s="14"/>
      <c r="AB3" s="14"/>
      <c r="AC3" s="14"/>
      <c r="AD3" s="7"/>
      <c r="AE3" s="7"/>
      <c r="AF3" s="7"/>
      <c r="AN3" s="10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58"/>
      <c r="BL3" s="2"/>
      <c r="BM3" s="11"/>
      <c r="BN3" s="11"/>
      <c r="BO3" s="11"/>
      <c r="BP3" s="11"/>
      <c r="BQ3" s="11"/>
      <c r="BR3" s="11"/>
      <c r="BS3" s="11"/>
      <c r="BT3" s="11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</row>
    <row r="4" spans="1:98" s="8" customFormat="1" ht="27" customHeight="1">
      <c r="A4" s="56" t="s">
        <v>11</v>
      </c>
      <c r="B4" s="57">
        <v>109.39156</v>
      </c>
      <c r="C4" s="57">
        <v>82.665809999999993</v>
      </c>
      <c r="D4" s="57">
        <v>71.481241999999995</v>
      </c>
      <c r="E4" s="57">
        <v>71.830828999999994</v>
      </c>
      <c r="F4" s="57">
        <v>76.908420000000007</v>
      </c>
      <c r="G4" s="57">
        <v>70.523994999999999</v>
      </c>
      <c r="H4" s="57">
        <v>56.864902000000001</v>
      </c>
      <c r="I4" s="57">
        <v>70.266786999999994</v>
      </c>
      <c r="J4" s="57">
        <v>100.403476</v>
      </c>
      <c r="K4" s="57">
        <v>101.696251</v>
      </c>
      <c r="L4" s="57">
        <v>89.311069000000003</v>
      </c>
      <c r="M4" s="57">
        <v>81.914569</v>
      </c>
      <c r="N4" s="57">
        <v>86.371300000000005</v>
      </c>
      <c r="O4" s="57">
        <v>122.399001</v>
      </c>
      <c r="P4" s="57">
        <v>125.15399099999999</v>
      </c>
      <c r="Q4" s="57">
        <v>116.754909</v>
      </c>
      <c r="R4" s="57">
        <v>110.19053599999999</v>
      </c>
      <c r="S4" s="57">
        <v>137.20592600000001</v>
      </c>
      <c r="T4" s="14">
        <v>154.72705100000002</v>
      </c>
      <c r="U4" s="15">
        <f>AVERAGE(B4:T4)</f>
        <v>96.634822315789478</v>
      </c>
      <c r="V4" s="168">
        <f>(T4/B4)^(1/19)-1</f>
        <v>1.8416416066150187E-2</v>
      </c>
      <c r="W4" s="168">
        <f>(T4-B4)/B4</f>
        <v>0.4144331701641335</v>
      </c>
      <c r="X4" s="7"/>
      <c r="Y4" s="14"/>
      <c r="Z4" s="14"/>
      <c r="AA4" s="14"/>
      <c r="AB4" s="14"/>
      <c r="AC4" s="14"/>
      <c r="AD4" s="7"/>
      <c r="AE4" s="7"/>
      <c r="AF4" s="7"/>
      <c r="AG4" s="11"/>
      <c r="AN4" s="10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58"/>
      <c r="BL4" s="2"/>
      <c r="BM4" s="11"/>
      <c r="BN4" s="11"/>
      <c r="BO4" s="11"/>
      <c r="BP4" s="11"/>
      <c r="BQ4" s="11"/>
      <c r="BR4" s="11"/>
      <c r="BS4" s="11"/>
      <c r="BT4" s="11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</row>
    <row r="5" spans="1:98" s="8" customFormat="1" ht="19.5" customHeight="1">
      <c r="A5" s="19" t="s">
        <v>6</v>
      </c>
      <c r="B5" s="20">
        <f t="shared" ref="B5:R5" si="0">B3-B4</f>
        <v>410.00383899999997</v>
      </c>
      <c r="C5" s="20">
        <f t="shared" si="0"/>
        <v>420.16009199999996</v>
      </c>
      <c r="D5" s="20">
        <f t="shared" si="0"/>
        <v>463.57837999999998</v>
      </c>
      <c r="E5" s="20">
        <f t="shared" si="0"/>
        <v>486.76128800000004</v>
      </c>
      <c r="F5" s="20">
        <f t="shared" si="0"/>
        <v>485.85685999999998</v>
      </c>
      <c r="G5" s="20">
        <f t="shared" si="0"/>
        <v>468.51530200000002</v>
      </c>
      <c r="H5" s="20">
        <f t="shared" si="0"/>
        <v>500.42504899999994</v>
      </c>
      <c r="I5" s="20">
        <f t="shared" si="0"/>
        <v>554.60665099999994</v>
      </c>
      <c r="J5" s="20">
        <f t="shared" si="0"/>
        <v>510.29625400000003</v>
      </c>
      <c r="K5" s="20">
        <f t="shared" si="0"/>
        <v>480.21901699999995</v>
      </c>
      <c r="L5" s="20">
        <f t="shared" si="0"/>
        <v>525.06913600000007</v>
      </c>
      <c r="M5" s="20">
        <f t="shared" si="0"/>
        <v>575.003691</v>
      </c>
      <c r="N5" s="20">
        <f t="shared" si="0"/>
        <v>617.13353499999994</v>
      </c>
      <c r="O5" s="20">
        <f t="shared" si="0"/>
        <v>598.39456099999995</v>
      </c>
      <c r="P5" s="20">
        <f t="shared" si="0"/>
        <v>601.13081199999999</v>
      </c>
      <c r="Q5" s="20">
        <f t="shared" si="0"/>
        <v>618.77899600000001</v>
      </c>
      <c r="R5" s="20">
        <f t="shared" si="0"/>
        <v>613.78308900000002</v>
      </c>
      <c r="S5" s="20">
        <f>S3-S4</f>
        <v>640.83507400000008</v>
      </c>
      <c r="T5" s="20">
        <f>T3-T4</f>
        <v>645.61448599999994</v>
      </c>
      <c r="U5" s="18">
        <f>AVERAGE(B5:T5)</f>
        <v>537.69295326315807</v>
      </c>
      <c r="V5" s="108"/>
      <c r="W5" s="108"/>
      <c r="X5" s="22"/>
      <c r="Y5" s="14"/>
      <c r="Z5" s="14"/>
      <c r="AA5" s="14"/>
      <c r="AB5" s="14"/>
      <c r="AC5" s="14"/>
      <c r="AD5" s="23"/>
      <c r="AE5" s="23"/>
      <c r="AG5" s="11"/>
      <c r="AH5" s="24"/>
      <c r="AI5" s="24"/>
      <c r="AJ5" s="24"/>
      <c r="AK5" s="24"/>
      <c r="AL5" s="24"/>
      <c r="AN5" s="10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58"/>
      <c r="BL5" s="2"/>
      <c r="BM5" s="11"/>
      <c r="BN5" s="11"/>
      <c r="BO5" s="11"/>
      <c r="BP5" s="11"/>
      <c r="BQ5" s="11"/>
      <c r="BR5" s="11"/>
      <c r="BS5" s="11"/>
      <c r="BT5" s="11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</row>
    <row r="6" spans="1:98" s="8" customFormat="1" ht="19.5" customHeight="1">
      <c r="A6" s="25" t="s">
        <v>7</v>
      </c>
      <c r="B6" s="26">
        <f t="shared" ref="B6:R6" si="1">B3/B4</f>
        <v>4.748039053469939</v>
      </c>
      <c r="C6" s="26">
        <f t="shared" si="1"/>
        <v>6.0826344289132352</v>
      </c>
      <c r="D6" s="26">
        <f t="shared" si="1"/>
        <v>7.4853151264495379</v>
      </c>
      <c r="E6" s="26">
        <f t="shared" si="1"/>
        <v>7.7764954793992436</v>
      </c>
      <c r="F6" s="26">
        <f t="shared" si="1"/>
        <v>7.317342886513595</v>
      </c>
      <c r="G6" s="26">
        <f t="shared" si="1"/>
        <v>7.6433460271216918</v>
      </c>
      <c r="H6" s="26">
        <f t="shared" si="1"/>
        <v>9.8002446394790237</v>
      </c>
      <c r="I6" s="26">
        <f t="shared" si="1"/>
        <v>8.8928705107862704</v>
      </c>
      <c r="J6" s="26">
        <f t="shared" si="1"/>
        <v>6.0824560496291991</v>
      </c>
      <c r="K6" s="26">
        <f t="shared" si="1"/>
        <v>5.7220916432799473</v>
      </c>
      <c r="L6" s="26">
        <f t="shared" si="1"/>
        <v>6.8791048173435261</v>
      </c>
      <c r="M6" s="26">
        <f t="shared" si="1"/>
        <v>8.0195533959288738</v>
      </c>
      <c r="N6" s="26">
        <f t="shared" si="1"/>
        <v>8.1451226854290706</v>
      </c>
      <c r="O6" s="26">
        <f t="shared" si="1"/>
        <v>5.8888843545381544</v>
      </c>
      <c r="P6" s="26">
        <f t="shared" si="1"/>
        <v>5.8031293864212454</v>
      </c>
      <c r="Q6" s="26">
        <f t="shared" si="1"/>
        <v>6.2998113852326334</v>
      </c>
      <c r="R6" s="26">
        <f t="shared" si="1"/>
        <v>6.5701978707136881</v>
      </c>
      <c r="S6" s="26">
        <f>S3/S4</f>
        <v>5.6706078424047082</v>
      </c>
      <c r="T6" s="26">
        <f>T3/T4</f>
        <v>5.1726025399398319</v>
      </c>
      <c r="U6" s="27">
        <f>U3/U4</f>
        <v>6.564173870016031</v>
      </c>
      <c r="V6" s="108"/>
      <c r="W6" s="108"/>
      <c r="X6" s="22"/>
      <c r="Y6" s="14"/>
      <c r="Z6" s="14"/>
      <c r="AA6" s="14"/>
      <c r="AB6" s="14"/>
      <c r="AC6" s="14"/>
      <c r="AD6" s="23"/>
      <c r="AE6" s="23"/>
      <c r="AG6" s="11"/>
      <c r="AH6" s="289"/>
      <c r="AI6" s="289"/>
      <c r="AJ6" s="289"/>
      <c r="AK6" s="289"/>
      <c r="AL6" s="289"/>
      <c r="AM6" s="289"/>
      <c r="AN6" s="10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58"/>
      <c r="BL6" s="2"/>
      <c r="BM6" s="11"/>
      <c r="BN6" s="11"/>
      <c r="BO6" s="11"/>
      <c r="BP6" s="11"/>
      <c r="BQ6" s="11"/>
      <c r="BR6" s="11"/>
      <c r="BS6" s="11"/>
      <c r="BT6" s="11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</row>
    <row r="7" spans="1:98" s="8" customFormat="1" ht="12.75" customHeight="1">
      <c r="A7" s="28"/>
      <c r="J7" s="29"/>
      <c r="K7" s="29"/>
      <c r="L7" s="29"/>
      <c r="M7" s="29"/>
      <c r="N7" s="29"/>
      <c r="Q7" s="30"/>
      <c r="R7" s="31"/>
      <c r="S7" s="31"/>
      <c r="T7" s="291" t="s">
        <v>142</v>
      </c>
      <c r="U7" s="291"/>
      <c r="V7" s="291"/>
      <c r="W7" s="291"/>
      <c r="X7" s="31"/>
      <c r="Y7" s="31"/>
      <c r="Z7" s="31"/>
      <c r="AA7" s="31"/>
      <c r="AB7" s="31"/>
      <c r="AC7" s="31"/>
      <c r="AD7" s="23"/>
      <c r="AE7" s="23"/>
      <c r="AH7" s="32"/>
      <c r="AI7" s="32"/>
      <c r="AJ7" s="32"/>
      <c r="AK7" s="32"/>
      <c r="AL7" s="32"/>
      <c r="AM7" s="32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58"/>
      <c r="BL7" s="2"/>
      <c r="BM7" s="11"/>
      <c r="BN7" s="11"/>
      <c r="BO7" s="11"/>
      <c r="BP7" s="11"/>
      <c r="BQ7" s="11"/>
      <c r="BR7" s="11"/>
      <c r="BS7" s="11"/>
      <c r="BT7" s="11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</row>
    <row r="8" spans="1:98" s="8" customFormat="1" ht="18" customHeight="1">
      <c r="A8" s="33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34"/>
      <c r="AE8" s="34"/>
      <c r="AH8" s="32"/>
      <c r="AI8" s="32"/>
      <c r="AJ8" s="32"/>
      <c r="AK8" s="32"/>
      <c r="AL8" s="32"/>
      <c r="AM8" s="32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58"/>
      <c r="BL8" s="2"/>
      <c r="BM8" s="11"/>
      <c r="BN8" s="11"/>
      <c r="BO8" s="11"/>
      <c r="BP8" s="11"/>
      <c r="BQ8" s="11"/>
      <c r="BR8" s="11"/>
      <c r="BS8" s="11"/>
      <c r="BT8" s="11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</row>
    <row r="9" spans="1:98" s="37" customFormat="1" ht="18" customHeight="1">
      <c r="A9" s="33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35"/>
      <c r="AE9" s="34"/>
      <c r="AF9" s="8"/>
      <c r="AG9" s="8"/>
      <c r="AH9" s="36"/>
      <c r="AI9" s="36"/>
      <c r="AJ9" s="36"/>
      <c r="AK9" s="36"/>
      <c r="AL9" s="36"/>
      <c r="AM9" s="36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58"/>
      <c r="BL9" s="2"/>
      <c r="BM9" s="32"/>
      <c r="BN9" s="32"/>
      <c r="BO9" s="32"/>
      <c r="BP9" s="32"/>
      <c r="BQ9" s="32"/>
      <c r="BR9" s="32"/>
      <c r="BS9" s="32"/>
      <c r="BT9" s="32"/>
      <c r="BU9" s="32"/>
      <c r="BV9" s="32"/>
      <c r="BW9" s="32"/>
      <c r="BX9" s="32"/>
      <c r="BY9" s="32"/>
      <c r="BZ9" s="32"/>
      <c r="CA9" s="32"/>
      <c r="CB9" s="32"/>
      <c r="CC9" s="32"/>
      <c r="CD9" s="32"/>
      <c r="CE9" s="32"/>
      <c r="CF9" s="32"/>
      <c r="CG9" s="32"/>
      <c r="CH9" s="32"/>
      <c r="CI9" s="32"/>
      <c r="CJ9" s="32"/>
      <c r="CK9" s="32"/>
      <c r="CL9" s="32"/>
      <c r="CM9" s="32"/>
      <c r="CN9" s="32"/>
      <c r="CO9" s="32"/>
      <c r="CP9" s="32"/>
      <c r="CQ9" s="32"/>
      <c r="CR9" s="32"/>
      <c r="CS9" s="32"/>
      <c r="CT9" s="32"/>
    </row>
    <row r="10" spans="1:98" s="40" customFormat="1" ht="18" customHeight="1">
      <c r="A10" s="38"/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5"/>
      <c r="AE10" s="34"/>
      <c r="AF10" s="8"/>
      <c r="AG10" s="8"/>
      <c r="AH10" s="36"/>
      <c r="AI10" s="36"/>
      <c r="AJ10" s="36"/>
      <c r="AK10" s="36"/>
      <c r="AL10" s="36"/>
      <c r="AM10" s="36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58"/>
      <c r="BL10" s="2"/>
      <c r="BM10" s="41"/>
      <c r="BN10" s="41"/>
      <c r="BO10" s="41"/>
      <c r="BP10" s="41"/>
      <c r="BQ10" s="41"/>
      <c r="BR10" s="41"/>
      <c r="BS10" s="41"/>
      <c r="BT10" s="41"/>
      <c r="BU10" s="41"/>
      <c r="BV10" s="41"/>
      <c r="BW10" s="41"/>
      <c r="BX10" s="41"/>
      <c r="BY10" s="41"/>
      <c r="BZ10" s="41"/>
      <c r="CA10" s="41"/>
      <c r="CB10" s="41"/>
      <c r="CC10" s="41"/>
      <c r="CD10" s="41"/>
      <c r="CE10" s="41"/>
      <c r="CF10" s="41"/>
      <c r="CG10" s="41"/>
      <c r="CH10" s="41"/>
      <c r="CI10" s="41"/>
      <c r="CJ10" s="41"/>
      <c r="CK10" s="41"/>
      <c r="CL10" s="41"/>
      <c r="CM10" s="41"/>
      <c r="CN10" s="41"/>
      <c r="CO10" s="41"/>
      <c r="CP10" s="41"/>
      <c r="CQ10" s="41"/>
      <c r="CR10" s="41"/>
      <c r="CS10" s="41"/>
      <c r="CT10" s="41"/>
    </row>
    <row r="11" spans="1:98" s="42" customFormat="1" ht="18" customHeight="1">
      <c r="A11" s="38"/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5"/>
      <c r="AE11" s="34"/>
      <c r="AF11" s="8"/>
      <c r="AG11" s="8"/>
      <c r="AH11" s="36"/>
      <c r="AI11" s="36"/>
      <c r="AJ11" s="36"/>
      <c r="AK11" s="36"/>
      <c r="AL11" s="36"/>
      <c r="AM11" s="36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58"/>
      <c r="BL11" s="2"/>
      <c r="BM11" s="2"/>
      <c r="BN11" s="2"/>
      <c r="BO11" s="2"/>
      <c r="BP11" s="2"/>
      <c r="BQ11" s="2"/>
      <c r="BR11" s="2"/>
      <c r="BS11" s="2"/>
      <c r="BT11" s="2"/>
      <c r="BU11" s="43"/>
      <c r="BV11" s="43"/>
      <c r="BW11" s="43"/>
      <c r="BX11" s="43"/>
      <c r="BY11" s="43"/>
      <c r="BZ11" s="43"/>
      <c r="CA11" s="43"/>
      <c r="CB11" s="43"/>
      <c r="CC11" s="43"/>
      <c r="CD11" s="43"/>
      <c r="CE11" s="43"/>
      <c r="CF11" s="43"/>
      <c r="CG11" s="43"/>
      <c r="CH11" s="43"/>
      <c r="CI11" s="43"/>
      <c r="CJ11" s="43"/>
      <c r="CK11" s="43"/>
      <c r="CL11" s="43"/>
      <c r="CM11" s="43"/>
      <c r="CN11" s="43"/>
      <c r="CO11" s="43"/>
      <c r="CP11" s="43"/>
      <c r="CQ11" s="43"/>
      <c r="CR11" s="43"/>
      <c r="CS11" s="43"/>
      <c r="CT11" s="43"/>
    </row>
    <row r="12" spans="1:98" s="42" customFormat="1" ht="18" customHeight="1">
      <c r="A12" s="38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44"/>
      <c r="AE12" s="23"/>
      <c r="AF12" s="8"/>
      <c r="AG12" s="8"/>
      <c r="AH12" s="36"/>
      <c r="AI12" s="36"/>
      <c r="AJ12" s="36"/>
      <c r="AK12" s="36"/>
      <c r="AL12" s="36"/>
      <c r="AM12" s="36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59"/>
      <c r="BL12" s="11"/>
      <c r="BM12" s="2"/>
      <c r="BN12" s="2"/>
      <c r="BO12" s="2"/>
      <c r="BP12" s="2"/>
      <c r="BQ12" s="2"/>
      <c r="BR12" s="2"/>
      <c r="BS12" s="2"/>
      <c r="BT12" s="2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43"/>
      <c r="CG12" s="43"/>
      <c r="CH12" s="43"/>
      <c r="CI12" s="43"/>
      <c r="CJ12" s="43"/>
      <c r="CK12" s="43"/>
      <c r="CL12" s="43"/>
      <c r="CM12" s="43"/>
      <c r="CN12" s="43"/>
      <c r="CO12" s="43"/>
      <c r="CP12" s="43"/>
      <c r="CQ12" s="43"/>
      <c r="CR12" s="43"/>
      <c r="CS12" s="43"/>
      <c r="CT12" s="43"/>
    </row>
    <row r="13" spans="1:98" s="8" customFormat="1" ht="18" customHeight="1">
      <c r="A13" s="38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44"/>
      <c r="AE13" s="23"/>
      <c r="AH13" s="36"/>
      <c r="AI13" s="36"/>
      <c r="AJ13" s="36"/>
      <c r="AK13" s="36"/>
      <c r="AL13" s="36"/>
      <c r="AM13" s="36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59"/>
      <c r="BL13" s="11"/>
      <c r="BM13" s="11"/>
      <c r="BN13" s="11"/>
      <c r="BO13" s="11"/>
      <c r="BP13" s="11"/>
      <c r="BQ13" s="11"/>
      <c r="BR13" s="11"/>
      <c r="BS13" s="11"/>
      <c r="BT13" s="11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</row>
    <row r="14" spans="1:98" s="8" customFormat="1" ht="18" customHeight="1">
      <c r="A14" s="38"/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44"/>
      <c r="AE14" s="23"/>
      <c r="AH14" s="36"/>
      <c r="AI14" s="36"/>
      <c r="AJ14" s="36"/>
      <c r="AK14" s="36"/>
      <c r="AL14" s="36"/>
      <c r="AM14" s="36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59"/>
      <c r="BL14" s="11"/>
      <c r="BM14" s="11"/>
      <c r="BN14" s="11"/>
      <c r="BO14" s="11"/>
      <c r="BP14" s="11"/>
      <c r="BQ14" s="11"/>
      <c r="BR14" s="11"/>
      <c r="BS14" s="11"/>
      <c r="BT14" s="11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</row>
    <row r="15" spans="1:98" s="8" customFormat="1" ht="18" customHeight="1">
      <c r="A15" s="38"/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44"/>
      <c r="AE15" s="23"/>
      <c r="AH15" s="36"/>
      <c r="AI15" s="36"/>
      <c r="AJ15" s="36"/>
      <c r="AK15" s="23"/>
      <c r="AL15" s="36"/>
      <c r="AM15" s="36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58"/>
      <c r="BL15" s="2"/>
      <c r="BM15" s="11"/>
      <c r="BN15" s="11"/>
      <c r="BO15" s="11"/>
      <c r="BP15" s="11"/>
      <c r="BQ15" s="11"/>
      <c r="BR15" s="11"/>
      <c r="BS15" s="11"/>
      <c r="BT15" s="11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</row>
    <row r="16" spans="1:98" s="8" customFormat="1" ht="18" customHeight="1">
      <c r="A16" s="38"/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44"/>
      <c r="AE16" s="23"/>
      <c r="AH16" s="36"/>
      <c r="AI16" s="36"/>
      <c r="AJ16" s="36"/>
      <c r="AK16" s="23"/>
      <c r="AL16" s="36"/>
      <c r="AM16" s="36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60"/>
      <c r="BL16" s="32"/>
      <c r="BM16" s="11"/>
      <c r="BN16" s="11"/>
      <c r="BO16" s="11"/>
      <c r="BP16" s="11"/>
      <c r="BQ16" s="11"/>
      <c r="BR16" s="11"/>
      <c r="BS16" s="11"/>
      <c r="BT16" s="11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</row>
    <row r="17" spans="1:98" s="8" customFormat="1" ht="18" customHeight="1">
      <c r="A17" s="38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44"/>
      <c r="AE17" s="23"/>
      <c r="AH17" s="36"/>
      <c r="AI17" s="36"/>
      <c r="AJ17" s="36"/>
      <c r="AK17" s="23"/>
      <c r="AL17" s="36"/>
      <c r="AM17" s="36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59"/>
      <c r="BL17" s="11"/>
      <c r="BM17" s="11"/>
      <c r="BN17" s="11"/>
      <c r="BO17" s="11"/>
      <c r="BP17" s="11"/>
      <c r="BQ17" s="11"/>
      <c r="BR17" s="11"/>
      <c r="BS17" s="11"/>
      <c r="BT17" s="11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</row>
    <row r="18" spans="1:98" s="8" customFormat="1" ht="12" customHeight="1">
      <c r="A18" s="45"/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4"/>
      <c r="AE18" s="23"/>
      <c r="AG18" s="11"/>
      <c r="AH18" s="36"/>
      <c r="AI18" s="36"/>
      <c r="AJ18" s="36"/>
      <c r="AK18" s="23"/>
      <c r="AL18" s="36"/>
      <c r="AM18" s="36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59"/>
      <c r="BL18" s="11"/>
      <c r="BM18" s="11"/>
      <c r="BN18" s="11"/>
      <c r="BO18" s="11"/>
      <c r="BP18" s="11"/>
      <c r="BQ18" s="11"/>
      <c r="BR18" s="11"/>
      <c r="BS18" s="11"/>
      <c r="BT18" s="11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</row>
    <row r="19" spans="1:98">
      <c r="A19" s="46" t="s">
        <v>145</v>
      </c>
      <c r="BK19" s="59"/>
      <c r="BL19" s="11"/>
    </row>
    <row r="20" spans="1:98">
      <c r="BK20" s="59"/>
      <c r="BL20" s="11"/>
    </row>
    <row r="21" spans="1:98">
      <c r="BK21" s="59"/>
      <c r="BL21" s="11"/>
    </row>
    <row r="22" spans="1:98">
      <c r="BK22" s="59"/>
      <c r="BL22" s="11"/>
    </row>
    <row r="23" spans="1:98">
      <c r="BK23" s="61"/>
      <c r="BL23" s="41"/>
    </row>
    <row r="24" spans="1:98">
      <c r="BK24" s="58"/>
    </row>
    <row r="25" spans="1:98">
      <c r="BK25" s="59"/>
      <c r="BL25" s="11"/>
    </row>
    <row r="26" spans="1:98">
      <c r="BK26" s="59"/>
      <c r="BL26" s="11"/>
    </row>
    <row r="27" spans="1:98">
      <c r="BK27" s="59"/>
      <c r="BL27" s="11"/>
    </row>
    <row r="28" spans="1:98">
      <c r="BK28" s="58"/>
    </row>
    <row r="29" spans="1:98">
      <c r="BK29" s="58"/>
    </row>
    <row r="30" spans="1:98">
      <c r="BK30" s="58"/>
    </row>
    <row r="31" spans="1:98">
      <c r="BK31" s="58"/>
    </row>
    <row r="32" spans="1:98">
      <c r="BK32" s="58"/>
    </row>
    <row r="33" spans="1:63">
      <c r="BK33" s="58"/>
    </row>
    <row r="34" spans="1:63">
      <c r="BK34" s="58"/>
    </row>
    <row r="35" spans="1:63">
      <c r="BK35" s="58"/>
    </row>
    <row r="41" spans="1:63" s="2" customFormat="1" ht="11.25">
      <c r="A41" s="46"/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9"/>
      <c r="P41" s="49"/>
      <c r="Q41" s="49"/>
      <c r="R41" s="49"/>
      <c r="S41" s="49"/>
      <c r="T41" s="39"/>
      <c r="U41" s="290">
        <v>42864.635367939816</v>
      </c>
      <c r="V41" s="290"/>
      <c r="W41" s="290"/>
      <c r="X41" s="290"/>
      <c r="Y41" s="290"/>
      <c r="Z41" s="290"/>
      <c r="AA41" s="290"/>
      <c r="AB41" s="290"/>
      <c r="AC41" s="290"/>
    </row>
    <row r="42" spans="1:63" s="2" customFormat="1" ht="10.5">
      <c r="A42" s="38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</row>
    <row r="43" spans="1:63" s="2" customFormat="1">
      <c r="A43" s="3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47"/>
      <c r="P43" s="47"/>
      <c r="Q43" s="47"/>
      <c r="R43" s="47"/>
      <c r="S43" s="47"/>
      <c r="T43" s="47"/>
      <c r="U43" s="51"/>
      <c r="V43" s="51"/>
      <c r="W43" s="51"/>
      <c r="X43" s="51"/>
      <c r="Y43" s="51"/>
      <c r="Z43" s="51"/>
      <c r="AA43" s="51"/>
      <c r="AB43" s="3"/>
      <c r="AC43" s="3"/>
    </row>
    <row r="44" spans="1:63" s="2" customFormat="1" ht="10.5">
      <c r="A44" s="52"/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4"/>
      <c r="U44" s="54"/>
      <c r="V44" s="54"/>
      <c r="W44" s="54"/>
      <c r="X44" s="54"/>
      <c r="Y44" s="54"/>
      <c r="Z44" s="54"/>
      <c r="AA44" s="54"/>
      <c r="AB44" s="54"/>
      <c r="AC44" s="54"/>
    </row>
  </sheetData>
  <mergeCells count="4">
    <mergeCell ref="A1:T1"/>
    <mergeCell ref="AH6:AM6"/>
    <mergeCell ref="U41:AC41"/>
    <mergeCell ref="T7:W7"/>
  </mergeCells>
  <conditionalFormatting sqref="B5:R5 T5">
    <cfRule type="cellIs" dxfId="109" priority="25" operator="lessThan">
      <formula>0</formula>
    </cfRule>
    <cfRule type="cellIs" dxfId="108" priority="26" operator="greaterThan">
      <formula>0</formula>
    </cfRule>
    <cfRule type="cellIs" priority="27" operator="equal">
      <formula>0</formula>
    </cfRule>
  </conditionalFormatting>
  <conditionalFormatting sqref="S5">
    <cfRule type="cellIs" dxfId="107" priority="19" operator="lessThan">
      <formula>0</formula>
    </cfRule>
    <cfRule type="cellIs" dxfId="106" priority="20" operator="greaterThan">
      <formula>0</formula>
    </cfRule>
    <cfRule type="cellIs" priority="21" operator="equal">
      <formula>0</formula>
    </cfRule>
  </conditionalFormatting>
  <conditionalFormatting sqref="W3:W4">
    <cfRule type="cellIs" dxfId="105" priority="16" operator="lessThan">
      <formula>0</formula>
    </cfRule>
    <cfRule type="cellIs" dxfId="104" priority="17" operator="greaterThan">
      <formula>0</formula>
    </cfRule>
    <cfRule type="cellIs" priority="18" operator="equal">
      <formula>0</formula>
    </cfRule>
  </conditionalFormatting>
  <conditionalFormatting sqref="V3:V4">
    <cfRule type="cellIs" dxfId="103" priority="13" operator="lessThan">
      <formula>0</formula>
    </cfRule>
    <cfRule type="cellIs" dxfId="102" priority="14" operator="greaterThan">
      <formula>0</formula>
    </cfRule>
    <cfRule type="cellIs" priority="15" operator="equal">
      <formula>0</formula>
    </cfRule>
  </conditionalFormatting>
  <printOptions horizontalCentered="1" verticalCentered="1"/>
  <pageMargins left="0.19685039370078741" right="0.15748031496062992" top="0.19685039370078741" bottom="0.27559055118110237" header="0.15748031496062992" footer="0.15748031496062992"/>
  <pageSetup paperSize="9" scale="51" fitToHeight="3" orientation="landscape" r:id="rId1"/>
  <headerFooter alignWithMargins="0">
    <oddFooter>&amp;C&amp;9Pág. &amp;P de &amp;N</oddFooter>
  </headerFooter>
  <colBreaks count="1" manualBreakCount="1">
    <brk id="20" max="49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48"/>
  <sheetViews>
    <sheetView showGridLines="0" zoomScaleNormal="100" workbookViewId="0">
      <pane xSplit="1" ySplit="1" topLeftCell="B2" activePane="bottomRight" state="frozen"/>
      <selection sqref="A1:U1"/>
      <selection pane="topRight" sqref="A1:U1"/>
      <selection pane="bottomLeft" sqref="A1:U1"/>
      <selection pane="bottomRight" sqref="A1:T1"/>
    </sheetView>
  </sheetViews>
  <sheetFormatPr defaultRowHeight="12.75"/>
  <cols>
    <col min="1" max="1" width="35.42578125" style="55" customWidth="1"/>
    <col min="2" max="20" width="10.5703125" style="47" customWidth="1"/>
    <col min="21" max="23" width="11.140625" style="47" customWidth="1"/>
    <col min="24" max="29" width="7.28515625" style="47" customWidth="1"/>
    <col min="30" max="31" width="8.28515625" style="2" bestFit="1" customWidth="1"/>
    <col min="32" max="32" width="10" style="2" bestFit="1" customWidth="1"/>
    <col min="33" max="33" width="7.140625" style="2" customWidth="1"/>
    <col min="34" max="34" width="8.85546875" style="2" customWidth="1"/>
    <col min="35" max="39" width="9.140625" style="2" bestFit="1" customWidth="1"/>
    <col min="40" max="40" width="11.7109375" style="2" customWidth="1"/>
    <col min="41" max="98" width="9.140625" style="2"/>
    <col min="99" max="16384" width="9.140625" style="3"/>
  </cols>
  <sheetData>
    <row r="1" spans="1:98" ht="31.5" customHeight="1">
      <c r="A1" s="288" t="s">
        <v>180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8"/>
      <c r="R1" s="288"/>
      <c r="S1" s="288"/>
      <c r="T1" s="288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98" s="8" customFormat="1" ht="31.5" customHeight="1">
      <c r="A2" s="4" t="s">
        <v>12</v>
      </c>
      <c r="B2" s="5">
        <v>2000</v>
      </c>
      <c r="C2" s="5">
        <v>2001</v>
      </c>
      <c r="D2" s="5">
        <v>2002</v>
      </c>
      <c r="E2" s="5">
        <v>2003</v>
      </c>
      <c r="F2" s="5">
        <v>2004</v>
      </c>
      <c r="G2" s="5">
        <v>2005</v>
      </c>
      <c r="H2" s="5">
        <v>2006</v>
      </c>
      <c r="I2" s="5">
        <v>2007</v>
      </c>
      <c r="J2" s="5">
        <v>2008</v>
      </c>
      <c r="K2" s="5">
        <v>2009</v>
      </c>
      <c r="L2" s="5">
        <v>2010</v>
      </c>
      <c r="M2" s="5">
        <v>2011</v>
      </c>
      <c r="N2" s="5">
        <v>2012</v>
      </c>
      <c r="O2" s="5">
        <v>2013</v>
      </c>
      <c r="P2" s="5">
        <v>2014</v>
      </c>
      <c r="Q2" s="5">
        <v>2015</v>
      </c>
      <c r="R2" s="5">
        <v>2016</v>
      </c>
      <c r="S2" s="5">
        <v>2017</v>
      </c>
      <c r="T2" s="5">
        <v>2018</v>
      </c>
      <c r="U2" s="6" t="s">
        <v>3</v>
      </c>
      <c r="V2" s="104" t="s">
        <v>146</v>
      </c>
      <c r="W2" s="104" t="s">
        <v>147</v>
      </c>
      <c r="X2" s="14"/>
      <c r="Y2" s="14"/>
      <c r="Z2" s="14"/>
      <c r="AA2" s="14"/>
      <c r="AB2" s="14"/>
      <c r="AC2" s="14"/>
      <c r="AD2" s="14"/>
      <c r="AE2" s="14"/>
      <c r="AF2" s="14"/>
      <c r="AG2" s="14"/>
      <c r="AH2" s="9"/>
      <c r="AI2" s="9"/>
      <c r="AJ2" s="9"/>
      <c r="AK2" s="9"/>
      <c r="AL2" s="9"/>
      <c r="AM2" s="9"/>
      <c r="AN2" s="10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2"/>
      <c r="BL2" s="2"/>
      <c r="BM2" s="2"/>
      <c r="BN2" s="2"/>
      <c r="BO2" s="11"/>
      <c r="BP2" s="11"/>
      <c r="BQ2" s="11"/>
      <c r="BR2" s="11"/>
      <c r="BS2" s="11"/>
      <c r="BT2" s="11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</row>
    <row r="3" spans="1:98" s="8" customFormat="1" ht="15" customHeight="1">
      <c r="A3" s="13" t="s">
        <v>192</v>
      </c>
      <c r="B3" s="14">
        <v>11.886210999999999</v>
      </c>
      <c r="C3" s="14">
        <v>17.057376000000001</v>
      </c>
      <c r="D3" s="14">
        <v>16.649146999999999</v>
      </c>
      <c r="E3" s="14">
        <v>17.676783</v>
      </c>
      <c r="F3" s="14">
        <v>21.88128</v>
      </c>
      <c r="G3" s="14">
        <v>33.73545</v>
      </c>
      <c r="H3" s="14">
        <v>44.952944000000002</v>
      </c>
      <c r="I3" s="14">
        <v>59.900768999999997</v>
      </c>
      <c r="J3" s="14">
        <v>81.514404999999996</v>
      </c>
      <c r="K3" s="14">
        <v>83.793508000000003</v>
      </c>
      <c r="L3" s="14">
        <v>105.799544</v>
      </c>
      <c r="M3" s="14">
        <v>154.56865300000001</v>
      </c>
      <c r="N3" s="14">
        <v>187.28659200000001</v>
      </c>
      <c r="O3" s="14">
        <v>262.34749900000003</v>
      </c>
      <c r="P3" s="14">
        <v>305.26777799999996</v>
      </c>
      <c r="Q3" s="14">
        <v>366.699299</v>
      </c>
      <c r="R3" s="14">
        <v>356.51926899999995</v>
      </c>
      <c r="S3" s="14">
        <v>438.56272999999999</v>
      </c>
      <c r="T3" s="14">
        <v>507.77389399999998</v>
      </c>
      <c r="U3" s="15">
        <f t="shared" ref="U3:U8" si="0">AVERAGE(B3:T3)</f>
        <v>161.78279636842103</v>
      </c>
      <c r="V3" s="105">
        <f t="shared" ref="V3:V8" si="1">(T3/B3)^(1/19)-1</f>
        <v>0.21849140521882271</v>
      </c>
      <c r="W3" s="105">
        <f t="shared" ref="W3:W8" si="2">(T3-B3)/B3</f>
        <v>41.719575985989145</v>
      </c>
      <c r="X3" s="14"/>
      <c r="Y3" s="14"/>
      <c r="Z3" s="14"/>
      <c r="AA3" s="14"/>
      <c r="AB3" s="14"/>
      <c r="AC3" s="14"/>
      <c r="AD3" s="14"/>
      <c r="AE3" s="14"/>
      <c r="AF3" s="14"/>
      <c r="AG3" s="14"/>
      <c r="AN3" s="10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2" t="s">
        <v>13</v>
      </c>
      <c r="BL3" s="2" t="s">
        <v>14</v>
      </c>
      <c r="BM3" s="2">
        <v>57.064042000000001</v>
      </c>
      <c r="BN3" s="2">
        <v>18.228135000000002</v>
      </c>
      <c r="BO3" s="11"/>
      <c r="BP3" s="11"/>
      <c r="BQ3" s="11"/>
      <c r="BR3" s="11"/>
      <c r="BS3" s="11"/>
      <c r="BT3" s="11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</row>
    <row r="4" spans="1:98" s="8" customFormat="1" ht="15" customHeight="1">
      <c r="A4" s="13" t="s">
        <v>193</v>
      </c>
      <c r="B4" s="14">
        <v>48.587668999999998</v>
      </c>
      <c r="C4" s="14">
        <v>41.176133999999998</v>
      </c>
      <c r="D4" s="14">
        <v>34.561943999999997</v>
      </c>
      <c r="E4" s="14">
        <v>32.740599000000003</v>
      </c>
      <c r="F4" s="14">
        <v>44.847695999999999</v>
      </c>
      <c r="G4" s="14">
        <v>47.190162999999998</v>
      </c>
      <c r="H4" s="14">
        <v>54.977823000000001</v>
      </c>
      <c r="I4" s="14">
        <v>55.286147999999997</v>
      </c>
      <c r="J4" s="14">
        <v>60.31203</v>
      </c>
      <c r="K4" s="14">
        <v>50.374352000000002</v>
      </c>
      <c r="L4" s="14">
        <v>56.154730999999998</v>
      </c>
      <c r="M4" s="14">
        <v>60.867472999999997</v>
      </c>
      <c r="N4" s="14">
        <v>75.745633999999995</v>
      </c>
      <c r="O4" s="14">
        <v>78.685248000000001</v>
      </c>
      <c r="P4" s="14">
        <v>67.705354</v>
      </c>
      <c r="Q4" s="14">
        <v>67.461457999999993</v>
      </c>
      <c r="R4" s="14">
        <v>55.226408999999997</v>
      </c>
      <c r="S4" s="14">
        <v>64.197258000000005</v>
      </c>
      <c r="T4" s="14">
        <v>70.569145000000006</v>
      </c>
      <c r="U4" s="15">
        <f t="shared" si="0"/>
        <v>56.140382526315783</v>
      </c>
      <c r="V4" s="105">
        <f t="shared" si="1"/>
        <v>1.9837527813493017E-2</v>
      </c>
      <c r="W4" s="105">
        <f t="shared" si="2"/>
        <v>0.45240853188491115</v>
      </c>
      <c r="X4" s="14"/>
      <c r="Y4" s="14"/>
      <c r="Z4" s="14"/>
      <c r="AA4" s="14"/>
      <c r="AB4" s="14"/>
      <c r="AC4" s="14"/>
      <c r="AD4" s="14"/>
      <c r="AE4" s="14"/>
      <c r="AF4" s="14"/>
      <c r="AG4" s="14"/>
      <c r="AN4" s="10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2" t="s">
        <v>15</v>
      </c>
      <c r="BL4" s="2" t="s">
        <v>14</v>
      </c>
      <c r="BM4" s="2">
        <v>74.108307999999994</v>
      </c>
      <c r="BN4" s="2">
        <v>21.047156999999999</v>
      </c>
      <c r="BO4" s="11"/>
      <c r="BP4" s="11"/>
      <c r="BQ4" s="11"/>
      <c r="BR4" s="11"/>
      <c r="BS4" s="11"/>
      <c r="BT4" s="11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</row>
    <row r="5" spans="1:98" s="8" customFormat="1" ht="18" customHeight="1">
      <c r="A5" s="16" t="s">
        <v>4</v>
      </c>
      <c r="B5" s="17">
        <f t="shared" ref="B5:T5" si="3">SUM(B3:B4)</f>
        <v>60.473879999999994</v>
      </c>
      <c r="C5" s="17">
        <f t="shared" si="3"/>
        <v>58.233509999999995</v>
      </c>
      <c r="D5" s="17">
        <f t="shared" si="3"/>
        <v>51.211090999999996</v>
      </c>
      <c r="E5" s="17">
        <f t="shared" si="3"/>
        <v>50.417382000000003</v>
      </c>
      <c r="F5" s="17">
        <f t="shared" si="3"/>
        <v>66.728976000000003</v>
      </c>
      <c r="G5" s="17">
        <f t="shared" si="3"/>
        <v>80.925612999999998</v>
      </c>
      <c r="H5" s="17">
        <f t="shared" si="3"/>
        <v>99.930767000000003</v>
      </c>
      <c r="I5" s="17">
        <f t="shared" si="3"/>
        <v>115.18691699999999</v>
      </c>
      <c r="J5" s="17">
        <f t="shared" si="3"/>
        <v>141.826435</v>
      </c>
      <c r="K5" s="17">
        <f t="shared" si="3"/>
        <v>134.16786000000002</v>
      </c>
      <c r="L5" s="17">
        <f t="shared" si="3"/>
        <v>161.954275</v>
      </c>
      <c r="M5" s="17">
        <f t="shared" si="3"/>
        <v>215.436126</v>
      </c>
      <c r="N5" s="17">
        <f t="shared" si="3"/>
        <v>263.03222600000004</v>
      </c>
      <c r="O5" s="17">
        <f t="shared" si="3"/>
        <v>341.03274700000003</v>
      </c>
      <c r="P5" s="17">
        <f t="shared" si="3"/>
        <v>372.97313199999996</v>
      </c>
      <c r="Q5" s="17">
        <f t="shared" si="3"/>
        <v>434.16075699999999</v>
      </c>
      <c r="R5" s="17">
        <f t="shared" si="3"/>
        <v>411.74567799999994</v>
      </c>
      <c r="S5" s="17">
        <f t="shared" si="3"/>
        <v>502.75998800000002</v>
      </c>
      <c r="T5" s="17">
        <f t="shared" si="3"/>
        <v>578.34303899999998</v>
      </c>
      <c r="U5" s="18">
        <f t="shared" si="0"/>
        <v>217.92317889473688</v>
      </c>
      <c r="V5" s="106">
        <f t="shared" si="1"/>
        <v>0.1261894556462424</v>
      </c>
      <c r="W5" s="106">
        <f t="shared" si="2"/>
        <v>8.563517984954828</v>
      </c>
      <c r="X5" s="14"/>
      <c r="Y5" s="14"/>
      <c r="Z5" s="14"/>
      <c r="AA5" s="14"/>
      <c r="AB5" s="14"/>
      <c r="AC5" s="14"/>
      <c r="AD5" s="14"/>
      <c r="AE5" s="14"/>
      <c r="AF5" s="14"/>
      <c r="AG5" s="14"/>
      <c r="AN5" s="10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 t="s">
        <v>16</v>
      </c>
      <c r="BL5" s="11" t="s">
        <v>14</v>
      </c>
      <c r="BM5" s="11">
        <v>75.038248999999993</v>
      </c>
      <c r="BN5" s="11">
        <v>22.097390999999998</v>
      </c>
      <c r="BO5" s="11"/>
      <c r="BP5" s="11"/>
      <c r="BQ5" s="11"/>
      <c r="BR5" s="11"/>
      <c r="BS5" s="11"/>
      <c r="BT5" s="11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</row>
    <row r="6" spans="1:98" s="8" customFormat="1" ht="15" customHeight="1">
      <c r="A6" s="13" t="s">
        <v>192</v>
      </c>
      <c r="B6" s="14">
        <v>57.064042000000001</v>
      </c>
      <c r="C6" s="14">
        <v>74.108307999999994</v>
      </c>
      <c r="D6" s="14">
        <v>75.038248999999993</v>
      </c>
      <c r="E6" s="14">
        <v>92.520915000000002</v>
      </c>
      <c r="F6" s="14">
        <v>100.200581</v>
      </c>
      <c r="G6" s="14">
        <v>108.544799</v>
      </c>
      <c r="H6" s="14">
        <v>142.34169600000001</v>
      </c>
      <c r="I6" s="14">
        <v>113.268748</v>
      </c>
      <c r="J6" s="14">
        <v>118.445216</v>
      </c>
      <c r="K6" s="14">
        <v>88.421218999999994</v>
      </c>
      <c r="L6" s="14">
        <v>110.84772599999999</v>
      </c>
      <c r="M6" s="14">
        <v>99.264572000000001</v>
      </c>
      <c r="N6" s="14">
        <v>134.667236</v>
      </c>
      <c r="O6" s="14">
        <v>187.92422199999999</v>
      </c>
      <c r="P6" s="14">
        <v>164.32814300000001</v>
      </c>
      <c r="Q6" s="14">
        <v>221.34029500000003</v>
      </c>
      <c r="R6" s="14">
        <v>215.12139300000001</v>
      </c>
      <c r="S6" s="14">
        <v>260.17319800000001</v>
      </c>
      <c r="T6" s="14">
        <v>241.68695700000001</v>
      </c>
      <c r="U6" s="15">
        <f t="shared" si="0"/>
        <v>137.12144815789475</v>
      </c>
      <c r="V6" s="105">
        <f t="shared" si="1"/>
        <v>7.8932428458987181E-2</v>
      </c>
      <c r="W6" s="105">
        <f t="shared" si="2"/>
        <v>3.2353634360496231</v>
      </c>
      <c r="X6" s="14"/>
      <c r="Y6" s="14"/>
      <c r="Z6" s="14"/>
      <c r="AA6" s="14"/>
      <c r="AB6" s="14"/>
      <c r="AC6" s="14"/>
      <c r="AD6" s="14"/>
      <c r="AE6" s="14"/>
      <c r="AF6" s="14"/>
      <c r="AG6" s="14"/>
      <c r="AN6" s="10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 t="s">
        <v>17</v>
      </c>
      <c r="BL6" s="11" t="s">
        <v>14</v>
      </c>
      <c r="BM6" s="11">
        <v>92.520915000000002</v>
      </c>
      <c r="BN6" s="11">
        <v>40.313302</v>
      </c>
      <c r="BO6" s="11"/>
      <c r="BP6" s="11"/>
      <c r="BQ6" s="11"/>
      <c r="BR6" s="11"/>
      <c r="BS6" s="11"/>
      <c r="BT6" s="11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</row>
    <row r="7" spans="1:98" s="8" customFormat="1" ht="15" customHeight="1">
      <c r="A7" s="13" t="s">
        <v>193</v>
      </c>
      <c r="B7" s="14">
        <v>18.228135000000002</v>
      </c>
      <c r="C7" s="14">
        <v>21.047156999999999</v>
      </c>
      <c r="D7" s="14">
        <v>22.097390999999998</v>
      </c>
      <c r="E7" s="14">
        <v>40.313302</v>
      </c>
      <c r="F7" s="14">
        <v>47.633938000000001</v>
      </c>
      <c r="G7" s="14">
        <v>62.271462999999997</v>
      </c>
      <c r="H7" s="14">
        <v>77.697726000000003</v>
      </c>
      <c r="I7" s="14">
        <v>68.484770999999995</v>
      </c>
      <c r="J7" s="14">
        <v>72.391445000000004</v>
      </c>
      <c r="K7" s="14">
        <v>59.609423999999997</v>
      </c>
      <c r="L7" s="14">
        <v>54.946314999999998</v>
      </c>
      <c r="M7" s="14">
        <v>65.162783000000005</v>
      </c>
      <c r="N7" s="14">
        <v>63.488298999999998</v>
      </c>
      <c r="O7" s="14">
        <v>96.176229000000006</v>
      </c>
      <c r="P7" s="14">
        <v>70.694888000000006</v>
      </c>
      <c r="Q7" s="14">
        <v>90.963530000000006</v>
      </c>
      <c r="R7" s="14">
        <v>62.347199000000003</v>
      </c>
      <c r="S7" s="14">
        <v>93.049861000000007</v>
      </c>
      <c r="T7" s="14">
        <v>85.345977000000005</v>
      </c>
      <c r="U7" s="15">
        <f t="shared" si="0"/>
        <v>61.681570157894733</v>
      </c>
      <c r="V7" s="105">
        <f t="shared" si="1"/>
        <v>8.4641853818725465E-2</v>
      </c>
      <c r="W7" s="105">
        <f t="shared" si="2"/>
        <v>3.6821014327576567</v>
      </c>
      <c r="X7" s="14"/>
      <c r="Y7" s="14"/>
      <c r="Z7" s="14"/>
      <c r="AA7" s="14"/>
      <c r="AB7" s="14"/>
      <c r="AC7" s="14"/>
      <c r="AD7" s="14"/>
      <c r="AE7" s="14"/>
      <c r="AF7" s="14"/>
      <c r="AG7" s="14"/>
      <c r="AN7" s="10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 t="s">
        <v>18</v>
      </c>
      <c r="BL7" s="11" t="s">
        <v>14</v>
      </c>
      <c r="BM7" s="11">
        <v>100.200581</v>
      </c>
      <c r="BN7" s="11">
        <v>47.633938000000001</v>
      </c>
      <c r="BO7" s="11"/>
      <c r="BP7" s="11"/>
      <c r="BQ7" s="11"/>
      <c r="BR7" s="11"/>
      <c r="BS7" s="11"/>
      <c r="BT7" s="11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</row>
    <row r="8" spans="1:98" s="8" customFormat="1" ht="18" customHeight="1">
      <c r="A8" s="16" t="s">
        <v>5</v>
      </c>
      <c r="B8" s="17">
        <f t="shared" ref="B8:T8" si="4">SUM(B6:B7)</f>
        <v>75.292177000000009</v>
      </c>
      <c r="C8" s="17">
        <f t="shared" si="4"/>
        <v>95.155464999999992</v>
      </c>
      <c r="D8" s="17">
        <f t="shared" si="4"/>
        <v>97.135639999999995</v>
      </c>
      <c r="E8" s="17">
        <f t="shared" si="4"/>
        <v>132.834217</v>
      </c>
      <c r="F8" s="17">
        <f t="shared" si="4"/>
        <v>147.834519</v>
      </c>
      <c r="G8" s="17">
        <f t="shared" si="4"/>
        <v>170.81626199999999</v>
      </c>
      <c r="H8" s="17">
        <f t="shared" si="4"/>
        <v>220.039422</v>
      </c>
      <c r="I8" s="17">
        <f t="shared" si="4"/>
        <v>181.75351899999998</v>
      </c>
      <c r="J8" s="17">
        <f t="shared" si="4"/>
        <v>190.83666099999999</v>
      </c>
      <c r="K8" s="17">
        <f t="shared" si="4"/>
        <v>148.030643</v>
      </c>
      <c r="L8" s="17">
        <f t="shared" si="4"/>
        <v>165.79404099999999</v>
      </c>
      <c r="M8" s="17">
        <f t="shared" si="4"/>
        <v>164.42735500000001</v>
      </c>
      <c r="N8" s="17">
        <f t="shared" si="4"/>
        <v>198.15553499999999</v>
      </c>
      <c r="O8" s="17">
        <f t="shared" si="4"/>
        <v>284.10045100000002</v>
      </c>
      <c r="P8" s="17">
        <f t="shared" si="4"/>
        <v>235.023031</v>
      </c>
      <c r="Q8" s="17">
        <f t="shared" si="4"/>
        <v>312.30382500000002</v>
      </c>
      <c r="R8" s="17">
        <f t="shared" si="4"/>
        <v>277.468592</v>
      </c>
      <c r="S8" s="17">
        <f>SUM(S6:S7)</f>
        <v>353.22305900000003</v>
      </c>
      <c r="T8" s="17">
        <f t="shared" si="4"/>
        <v>327.03293400000001</v>
      </c>
      <c r="U8" s="18">
        <f t="shared" si="0"/>
        <v>198.8030183157895</v>
      </c>
      <c r="V8" s="107">
        <f t="shared" si="1"/>
        <v>8.0365264409050452E-2</v>
      </c>
      <c r="W8" s="107">
        <f t="shared" si="2"/>
        <v>3.3435181054732945</v>
      </c>
      <c r="X8" s="14"/>
      <c r="Y8" s="14"/>
      <c r="Z8" s="14"/>
      <c r="AA8" s="14"/>
      <c r="AB8" s="14"/>
      <c r="AC8" s="14"/>
      <c r="AD8" s="14"/>
      <c r="AE8" s="14"/>
      <c r="AF8" s="14"/>
      <c r="AG8" s="14"/>
      <c r="AN8" s="10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 t="s">
        <v>19</v>
      </c>
      <c r="BL8" s="11" t="s">
        <v>14</v>
      </c>
      <c r="BM8" s="11">
        <v>108.544799</v>
      </c>
      <c r="BN8" s="11">
        <v>62.271462999999997</v>
      </c>
      <c r="BO8" s="11"/>
      <c r="BP8" s="11"/>
      <c r="BQ8" s="11"/>
      <c r="BR8" s="11"/>
      <c r="BS8" s="11"/>
      <c r="BT8" s="11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</row>
    <row r="9" spans="1:98" s="8" customFormat="1" ht="19.5" customHeight="1">
      <c r="A9" s="19" t="s">
        <v>6</v>
      </c>
      <c r="B9" s="20">
        <f t="shared" ref="B9:R9" si="5">B5-B8</f>
        <v>-14.818297000000015</v>
      </c>
      <c r="C9" s="20">
        <f t="shared" si="5"/>
        <v>-36.921954999999997</v>
      </c>
      <c r="D9" s="20">
        <f t="shared" si="5"/>
        <v>-45.924548999999999</v>
      </c>
      <c r="E9" s="20">
        <f t="shared" si="5"/>
        <v>-82.416834999999992</v>
      </c>
      <c r="F9" s="20">
        <f t="shared" si="5"/>
        <v>-81.105542999999997</v>
      </c>
      <c r="G9" s="20">
        <f t="shared" si="5"/>
        <v>-89.890648999999996</v>
      </c>
      <c r="H9" s="20">
        <f t="shared" si="5"/>
        <v>-120.108655</v>
      </c>
      <c r="I9" s="20">
        <f t="shared" si="5"/>
        <v>-66.566601999999989</v>
      </c>
      <c r="J9" s="20">
        <f t="shared" si="5"/>
        <v>-49.010225999999989</v>
      </c>
      <c r="K9" s="20">
        <f t="shared" si="5"/>
        <v>-13.862782999999979</v>
      </c>
      <c r="L9" s="20">
        <f t="shared" si="5"/>
        <v>-3.8397659999999973</v>
      </c>
      <c r="M9" s="20">
        <f t="shared" si="5"/>
        <v>51.008770999999996</v>
      </c>
      <c r="N9" s="20">
        <f t="shared" si="5"/>
        <v>64.876691000000051</v>
      </c>
      <c r="O9" s="20">
        <f t="shared" si="5"/>
        <v>56.932296000000008</v>
      </c>
      <c r="P9" s="20">
        <f t="shared" si="5"/>
        <v>137.95010099999996</v>
      </c>
      <c r="Q9" s="20">
        <f t="shared" si="5"/>
        <v>121.85693199999997</v>
      </c>
      <c r="R9" s="20">
        <f t="shared" si="5"/>
        <v>134.27708599999994</v>
      </c>
      <c r="S9" s="20">
        <f>S5-S8</f>
        <v>149.53692899999999</v>
      </c>
      <c r="T9" s="20">
        <f>T3-T8</f>
        <v>180.74095999999997</v>
      </c>
      <c r="U9" s="21">
        <f>U3-U8</f>
        <v>-37.020221947368469</v>
      </c>
      <c r="V9" s="108"/>
      <c r="W9" s="108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24"/>
      <c r="AI9" s="24"/>
      <c r="AJ9" s="24"/>
      <c r="AK9" s="24"/>
      <c r="AL9" s="24"/>
      <c r="AN9" s="10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 t="s">
        <v>20</v>
      </c>
      <c r="BL9" s="11" t="s">
        <v>14</v>
      </c>
      <c r="BM9" s="11">
        <v>142.34169600000001</v>
      </c>
      <c r="BN9" s="11">
        <v>77.697726000000003</v>
      </c>
      <c r="BO9" s="11"/>
      <c r="BP9" s="11"/>
      <c r="BQ9" s="11"/>
      <c r="BR9" s="11"/>
      <c r="BS9" s="11"/>
      <c r="BT9" s="11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</row>
    <row r="10" spans="1:98" s="8" customFormat="1" ht="19.5" customHeight="1">
      <c r="A10" s="25" t="s">
        <v>7</v>
      </c>
      <c r="B10" s="26">
        <f t="shared" ref="B10:R10" si="6">B5/B8</f>
        <v>0.80318942032981711</v>
      </c>
      <c r="C10" s="26">
        <f t="shared" si="6"/>
        <v>0.6119828220060719</v>
      </c>
      <c r="D10" s="26">
        <f t="shared" si="6"/>
        <v>0.52721216435079854</v>
      </c>
      <c r="E10" s="26">
        <f t="shared" si="6"/>
        <v>0.37955116639863962</v>
      </c>
      <c r="F10" s="26">
        <f t="shared" si="6"/>
        <v>0.45137614984224356</v>
      </c>
      <c r="G10" s="26">
        <f t="shared" si="6"/>
        <v>0.47375824791201671</v>
      </c>
      <c r="H10" s="26">
        <f t="shared" si="6"/>
        <v>0.4541493796507064</v>
      </c>
      <c r="I10" s="26">
        <f t="shared" si="6"/>
        <v>0.63375343505728765</v>
      </c>
      <c r="J10" s="26">
        <f t="shared" si="6"/>
        <v>0.7431823332939157</v>
      </c>
      <c r="K10" s="26">
        <f t="shared" si="6"/>
        <v>0.90635193687566451</v>
      </c>
      <c r="L10" s="26">
        <f t="shared" si="6"/>
        <v>0.97684014469494718</v>
      </c>
      <c r="M10" s="26">
        <f t="shared" si="6"/>
        <v>1.3102207111462687</v>
      </c>
      <c r="N10" s="26">
        <f t="shared" si="6"/>
        <v>1.3274028706793382</v>
      </c>
      <c r="O10" s="26">
        <f t="shared" si="6"/>
        <v>1.2003949511505703</v>
      </c>
      <c r="P10" s="26">
        <f t="shared" si="6"/>
        <v>1.5869641813954818</v>
      </c>
      <c r="Q10" s="26">
        <f t="shared" si="6"/>
        <v>1.3901871262703873</v>
      </c>
      <c r="R10" s="26">
        <f t="shared" si="6"/>
        <v>1.4839361638451676</v>
      </c>
      <c r="S10" s="26">
        <f>S5/S8</f>
        <v>1.4233498498748915</v>
      </c>
      <c r="T10" s="26">
        <f>T3/T8</f>
        <v>1.5526689859315514</v>
      </c>
      <c r="U10" s="27">
        <f>U3/U8</f>
        <v>0.81378440699243537</v>
      </c>
      <c r="V10" s="108"/>
      <c r="W10" s="108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289"/>
      <c r="AI10" s="289"/>
      <c r="AJ10" s="289"/>
      <c r="AK10" s="289"/>
      <c r="AL10" s="289"/>
      <c r="AM10" s="289"/>
      <c r="AN10" s="10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 t="s">
        <v>21</v>
      </c>
      <c r="BL10" s="11" t="s">
        <v>14</v>
      </c>
      <c r="BM10" s="11">
        <v>113.268748</v>
      </c>
      <c r="BN10" s="11">
        <v>68.484770999999995</v>
      </c>
      <c r="BO10" s="11"/>
      <c r="BP10" s="11"/>
      <c r="BQ10" s="11"/>
      <c r="BR10" s="11"/>
      <c r="BS10" s="11"/>
      <c r="BT10" s="11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</row>
    <row r="11" spans="1:98" s="8" customFormat="1" ht="12.75" customHeight="1">
      <c r="A11" s="28"/>
      <c r="J11" s="29"/>
      <c r="K11" s="29"/>
      <c r="L11" s="29"/>
      <c r="M11" s="29"/>
      <c r="N11" s="29"/>
      <c r="Q11" s="30"/>
      <c r="R11" s="31"/>
      <c r="S11" s="31"/>
      <c r="T11" s="291" t="s">
        <v>142</v>
      </c>
      <c r="U11" s="291"/>
      <c r="V11" s="291"/>
      <c r="W11" s="291"/>
      <c r="X11" s="31"/>
      <c r="Y11" s="31"/>
      <c r="Z11" s="31"/>
      <c r="AA11" s="31"/>
      <c r="AB11" s="31"/>
      <c r="AC11" s="31"/>
      <c r="AD11" s="23"/>
      <c r="AE11" s="23"/>
      <c r="AH11" s="32"/>
      <c r="AI11" s="32"/>
      <c r="AJ11" s="32"/>
      <c r="AK11" s="32"/>
      <c r="AL11" s="32"/>
      <c r="AM11" s="32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2" t="s">
        <v>22</v>
      </c>
      <c r="BL11" s="2" t="s">
        <v>14</v>
      </c>
      <c r="BM11" s="2">
        <v>118.445216</v>
      </c>
      <c r="BN11" s="2">
        <v>72.391445000000004</v>
      </c>
      <c r="BO11" s="11"/>
      <c r="BP11" s="11"/>
      <c r="BQ11" s="11"/>
      <c r="BR11" s="11"/>
      <c r="BS11" s="11"/>
      <c r="BT11" s="11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</row>
    <row r="12" spans="1:98" s="8" customFormat="1" ht="18" customHeight="1">
      <c r="A12" s="3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34"/>
      <c r="AE12" s="34"/>
      <c r="AH12" s="32"/>
      <c r="AI12" s="32"/>
      <c r="AJ12" s="32"/>
      <c r="AK12" s="32"/>
      <c r="AL12" s="32"/>
      <c r="AM12" s="32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 t="s">
        <v>23</v>
      </c>
      <c r="BL12" s="11" t="s">
        <v>14</v>
      </c>
      <c r="BM12" s="11">
        <v>88.421218999999994</v>
      </c>
      <c r="BN12" s="11">
        <v>59.609423999999997</v>
      </c>
      <c r="BO12" s="11"/>
      <c r="BP12" s="11"/>
      <c r="BQ12" s="11"/>
      <c r="BR12" s="11"/>
      <c r="BS12" s="11"/>
      <c r="BT12" s="11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</row>
    <row r="13" spans="1:98" s="37" customFormat="1" ht="18" customHeight="1">
      <c r="A13" s="33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35"/>
      <c r="AE13" s="34"/>
      <c r="AF13" s="8"/>
      <c r="AG13" s="8"/>
      <c r="AH13" s="36"/>
      <c r="AI13" s="36"/>
      <c r="AJ13" s="36"/>
      <c r="AK13" s="36"/>
      <c r="AL13" s="36"/>
      <c r="AM13" s="36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11" t="s">
        <v>24</v>
      </c>
      <c r="BL13" s="11" t="s">
        <v>14</v>
      </c>
      <c r="BM13" s="11">
        <v>110.84772599999999</v>
      </c>
      <c r="BN13" s="11">
        <v>54.946314999999998</v>
      </c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  <c r="BZ13" s="32"/>
      <c r="CA13" s="32"/>
      <c r="CB13" s="32"/>
      <c r="CC13" s="32"/>
      <c r="CD13" s="32"/>
      <c r="CE13" s="32"/>
      <c r="CF13" s="32"/>
      <c r="CG13" s="32"/>
      <c r="CH13" s="32"/>
      <c r="CI13" s="32"/>
      <c r="CJ13" s="32"/>
      <c r="CK13" s="32"/>
      <c r="CL13" s="32"/>
      <c r="CM13" s="32"/>
      <c r="CN13" s="32"/>
      <c r="CO13" s="32"/>
      <c r="CP13" s="32"/>
      <c r="CQ13" s="32"/>
      <c r="CR13" s="32"/>
      <c r="CS13" s="32"/>
      <c r="CT13" s="32"/>
    </row>
    <row r="14" spans="1:98" s="40" customFormat="1" ht="18" customHeight="1">
      <c r="A14" s="38"/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5"/>
      <c r="AE14" s="34"/>
      <c r="AF14" s="8"/>
      <c r="AG14" s="8"/>
      <c r="AH14" s="36"/>
      <c r="AI14" s="36"/>
      <c r="AJ14" s="36"/>
      <c r="AK14" s="36"/>
      <c r="AL14" s="36"/>
      <c r="AM14" s="36"/>
      <c r="AU14" s="41"/>
      <c r="AV14" s="41"/>
      <c r="AW14" s="41"/>
      <c r="AX14" s="41"/>
      <c r="AY14" s="41"/>
      <c r="AZ14" s="41"/>
      <c r="BA14" s="41"/>
      <c r="BB14" s="41"/>
      <c r="BC14" s="41"/>
      <c r="BD14" s="41"/>
      <c r="BE14" s="41"/>
      <c r="BF14" s="41"/>
      <c r="BG14" s="41"/>
      <c r="BH14" s="41"/>
      <c r="BI14" s="41"/>
      <c r="BJ14" s="41"/>
      <c r="BK14" s="11" t="s">
        <v>25</v>
      </c>
      <c r="BL14" s="11" t="s">
        <v>14</v>
      </c>
      <c r="BM14" s="11">
        <v>99.264572000000001</v>
      </c>
      <c r="BN14" s="11">
        <v>65.162783000000005</v>
      </c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1"/>
      <c r="CA14" s="41"/>
      <c r="CB14" s="41"/>
      <c r="CC14" s="41"/>
      <c r="CD14" s="41"/>
      <c r="CE14" s="41"/>
      <c r="CF14" s="41"/>
      <c r="CG14" s="41"/>
      <c r="CH14" s="41"/>
      <c r="CI14" s="41"/>
      <c r="CJ14" s="41"/>
      <c r="CK14" s="41"/>
      <c r="CL14" s="41"/>
      <c r="CM14" s="41"/>
      <c r="CN14" s="41"/>
      <c r="CO14" s="41"/>
      <c r="CP14" s="41"/>
      <c r="CQ14" s="41"/>
      <c r="CR14" s="41"/>
      <c r="CS14" s="41"/>
      <c r="CT14" s="41"/>
    </row>
    <row r="15" spans="1:98" s="42" customFormat="1" ht="18" customHeight="1">
      <c r="A15" s="38"/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5"/>
      <c r="AE15" s="34"/>
      <c r="AF15" s="8"/>
      <c r="AG15" s="8"/>
      <c r="AH15" s="36"/>
      <c r="AI15" s="36"/>
      <c r="AJ15" s="36"/>
      <c r="AK15" s="36"/>
      <c r="AL15" s="36"/>
      <c r="AM15" s="36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11" t="s">
        <v>0</v>
      </c>
      <c r="BL15" s="11" t="s">
        <v>14</v>
      </c>
      <c r="BM15" s="11">
        <v>134.667236</v>
      </c>
      <c r="BN15" s="11">
        <v>63.488298999999998</v>
      </c>
      <c r="BO15" s="2"/>
      <c r="BP15" s="2"/>
      <c r="BQ15" s="2"/>
      <c r="BR15" s="2"/>
      <c r="BS15" s="2"/>
      <c r="BT15" s="2"/>
      <c r="BU15" s="43"/>
      <c r="BV15" s="43"/>
      <c r="BW15" s="43"/>
      <c r="BX15" s="43"/>
      <c r="BY15" s="43"/>
      <c r="BZ15" s="43"/>
      <c r="CA15" s="43"/>
      <c r="CB15" s="43"/>
      <c r="CC15" s="43"/>
      <c r="CD15" s="43"/>
      <c r="CE15" s="43"/>
      <c r="CF15" s="43"/>
      <c r="CG15" s="43"/>
      <c r="CH15" s="43"/>
      <c r="CI15" s="43"/>
      <c r="CJ15" s="43"/>
      <c r="CK15" s="43"/>
      <c r="CL15" s="43"/>
      <c r="CM15" s="43"/>
      <c r="CN15" s="43"/>
      <c r="CO15" s="43"/>
      <c r="CP15" s="43"/>
      <c r="CQ15" s="43"/>
      <c r="CR15" s="43"/>
      <c r="CS15" s="43"/>
      <c r="CT15" s="43"/>
    </row>
    <row r="16" spans="1:98" s="42" customFormat="1" ht="18" customHeight="1">
      <c r="A16" s="38"/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44"/>
      <c r="AE16" s="23"/>
      <c r="AF16" s="8"/>
      <c r="AG16" s="8"/>
      <c r="AH16" s="36"/>
      <c r="AI16" s="36"/>
      <c r="AJ16" s="36"/>
      <c r="AK16" s="36"/>
      <c r="AL16" s="36"/>
      <c r="AM16" s="36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11" t="s">
        <v>1</v>
      </c>
      <c r="BL16" s="11" t="s">
        <v>14</v>
      </c>
      <c r="BM16" s="11">
        <v>187.92422199999999</v>
      </c>
      <c r="BN16" s="11">
        <v>96.176229000000006</v>
      </c>
      <c r="BO16" s="2"/>
      <c r="BP16" s="2"/>
      <c r="BQ16" s="2"/>
      <c r="BR16" s="2"/>
      <c r="BS16" s="2"/>
      <c r="BT16" s="2"/>
      <c r="BU16" s="43"/>
      <c r="BV16" s="43"/>
      <c r="BW16" s="43"/>
      <c r="BX16" s="43"/>
      <c r="BY16" s="43"/>
      <c r="BZ16" s="43"/>
      <c r="CA16" s="43"/>
      <c r="CB16" s="43"/>
      <c r="CC16" s="43"/>
      <c r="CD16" s="43"/>
      <c r="CE16" s="43"/>
      <c r="CF16" s="43"/>
      <c r="CG16" s="43"/>
      <c r="CH16" s="43"/>
      <c r="CI16" s="43"/>
      <c r="CJ16" s="43"/>
      <c r="CK16" s="43"/>
      <c r="CL16" s="43"/>
      <c r="CM16" s="43"/>
      <c r="CN16" s="43"/>
      <c r="CO16" s="43"/>
      <c r="CP16" s="43"/>
      <c r="CQ16" s="43"/>
      <c r="CR16" s="43"/>
      <c r="CS16" s="43"/>
      <c r="CT16" s="43"/>
    </row>
    <row r="17" spans="1:98" s="8" customFormat="1" ht="18" customHeight="1">
      <c r="A17" s="38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44"/>
      <c r="AE17" s="23"/>
      <c r="AH17" s="36"/>
      <c r="AI17" s="36"/>
      <c r="AJ17" s="36"/>
      <c r="AK17" s="36"/>
      <c r="AL17" s="36"/>
      <c r="AM17" s="36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2" t="s">
        <v>26</v>
      </c>
      <c r="BL17" s="2" t="s">
        <v>14</v>
      </c>
      <c r="BM17" s="2">
        <v>164.32814300000001</v>
      </c>
      <c r="BN17" s="2">
        <v>70.694888000000006</v>
      </c>
      <c r="BO17" s="11"/>
      <c r="BP17" s="11"/>
      <c r="BQ17" s="11"/>
      <c r="BR17" s="11"/>
      <c r="BS17" s="11"/>
      <c r="BT17" s="11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</row>
    <row r="18" spans="1:98" s="8" customFormat="1" ht="18" customHeight="1">
      <c r="A18" s="38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44"/>
      <c r="AE18" s="23"/>
      <c r="AH18" s="36"/>
      <c r="AI18" s="36"/>
      <c r="AJ18" s="36"/>
      <c r="AK18" s="36"/>
      <c r="AL18" s="36"/>
      <c r="AM18" s="36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2" t="s">
        <v>27</v>
      </c>
      <c r="BL18" s="2" t="s">
        <v>14</v>
      </c>
      <c r="BM18" s="2">
        <v>221.12848099999999</v>
      </c>
      <c r="BN18" s="2">
        <v>91.106819000000002</v>
      </c>
      <c r="BO18" s="11"/>
      <c r="BP18" s="11"/>
      <c r="BQ18" s="11"/>
      <c r="BR18" s="11"/>
      <c r="BS18" s="11"/>
      <c r="BT18" s="11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</row>
    <row r="19" spans="1:98" s="8" customFormat="1" ht="18" customHeight="1">
      <c r="A19" s="38"/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44"/>
      <c r="AE19" s="23"/>
      <c r="AH19" s="36"/>
      <c r="AI19" s="36"/>
      <c r="AJ19" s="36"/>
      <c r="AK19" s="23"/>
      <c r="AL19" s="36"/>
      <c r="AM19" s="36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2" t="s">
        <v>28</v>
      </c>
      <c r="BL19" s="2" t="s">
        <v>14</v>
      </c>
      <c r="BM19" s="2">
        <v>217.189617</v>
      </c>
      <c r="BN19" s="2">
        <v>63.13523</v>
      </c>
      <c r="BO19" s="11"/>
      <c r="BP19" s="11"/>
      <c r="BQ19" s="11"/>
      <c r="BR19" s="11"/>
      <c r="BS19" s="11"/>
      <c r="BT19" s="11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</row>
    <row r="20" spans="1:98" s="8" customFormat="1" ht="18" customHeight="1">
      <c r="A20" s="38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44"/>
      <c r="AE20" s="23"/>
      <c r="AH20" s="36"/>
      <c r="AI20" s="36"/>
      <c r="AJ20" s="36"/>
      <c r="AK20" s="23"/>
      <c r="AL20" s="36"/>
      <c r="AM20" s="36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2"/>
      <c r="BL20" s="2"/>
      <c r="BM20" s="2" t="s">
        <v>29</v>
      </c>
      <c r="BN20" s="2" t="s">
        <v>29</v>
      </c>
      <c r="BO20" s="11"/>
      <c r="BP20" s="11"/>
      <c r="BQ20" s="11"/>
      <c r="BR20" s="11"/>
      <c r="BS20" s="11"/>
      <c r="BT20" s="11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</row>
    <row r="21" spans="1:98" s="8" customFormat="1" ht="18" customHeight="1">
      <c r="A21" s="38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44"/>
      <c r="AE21" s="23"/>
      <c r="AH21" s="36"/>
      <c r="AI21" s="36"/>
      <c r="AJ21" s="36"/>
      <c r="AK21" s="23"/>
      <c r="AL21" s="36"/>
      <c r="AM21" s="36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2"/>
      <c r="BL21" s="2"/>
      <c r="BM21" s="2" t="s">
        <v>29</v>
      </c>
      <c r="BN21" s="2" t="s">
        <v>29</v>
      </c>
      <c r="BO21" s="11"/>
      <c r="BP21" s="11"/>
      <c r="BQ21" s="11"/>
      <c r="BR21" s="11"/>
      <c r="BS21" s="11"/>
      <c r="BT21" s="11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</row>
    <row r="22" spans="1:98" s="8" customFormat="1" ht="12" customHeight="1">
      <c r="A22" s="45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4"/>
      <c r="AE22" s="23"/>
      <c r="AG22" s="11"/>
      <c r="AH22" s="36"/>
      <c r="AI22" s="36"/>
      <c r="AJ22" s="36"/>
      <c r="AK22" s="23"/>
      <c r="AL22" s="36"/>
      <c r="AM22" s="36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 t="s">
        <v>29</v>
      </c>
      <c r="BN22" s="11" t="s">
        <v>29</v>
      </c>
      <c r="BO22" s="11"/>
      <c r="BP22" s="11"/>
      <c r="BQ22" s="11"/>
      <c r="BR22" s="11"/>
      <c r="BS22" s="11"/>
      <c r="BT22" s="11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</row>
    <row r="23" spans="1:98">
      <c r="A23" s="46" t="s">
        <v>145</v>
      </c>
      <c r="BK23" s="32"/>
      <c r="BL23" s="32"/>
      <c r="BM23" s="32" t="s">
        <v>29</v>
      </c>
      <c r="BN23" s="32" t="s">
        <v>29</v>
      </c>
    </row>
    <row r="24" spans="1:98">
      <c r="BK24" s="11"/>
      <c r="BL24" s="11"/>
      <c r="BM24" s="11" t="s">
        <v>29</v>
      </c>
      <c r="BN24" s="11" t="s">
        <v>29</v>
      </c>
    </row>
    <row r="25" spans="1:98">
      <c r="BK25" s="11"/>
      <c r="BL25" s="11"/>
      <c r="BM25" s="11" t="s">
        <v>29</v>
      </c>
      <c r="BN25" s="11" t="s">
        <v>29</v>
      </c>
    </row>
    <row r="26" spans="1:98">
      <c r="BK26" s="11"/>
      <c r="BL26" s="11"/>
      <c r="BM26" s="11" t="s">
        <v>29</v>
      </c>
      <c r="BN26" s="11" t="s">
        <v>29</v>
      </c>
    </row>
    <row r="27" spans="1:98">
      <c r="BK27" s="11"/>
      <c r="BL27" s="11"/>
      <c r="BM27" s="11" t="s">
        <v>29</v>
      </c>
      <c r="BN27" s="11" t="s">
        <v>29</v>
      </c>
    </row>
    <row r="28" spans="1:98">
      <c r="BM28" s="2" t="s">
        <v>29</v>
      </c>
      <c r="BN28" s="2" t="s">
        <v>29</v>
      </c>
    </row>
    <row r="29" spans="1:98">
      <c r="BM29" s="2" t="s">
        <v>29</v>
      </c>
      <c r="BN29" s="2" t="s">
        <v>29</v>
      </c>
    </row>
    <row r="30" spans="1:98">
      <c r="BK30" s="11"/>
      <c r="BL30" s="11"/>
      <c r="BM30" s="11" t="s">
        <v>29</v>
      </c>
      <c r="BN30" s="11" t="s">
        <v>29</v>
      </c>
    </row>
    <row r="31" spans="1:98">
      <c r="BK31" s="11"/>
      <c r="BL31" s="11"/>
      <c r="BM31" s="11" t="s">
        <v>29</v>
      </c>
      <c r="BN31" s="11" t="s">
        <v>29</v>
      </c>
    </row>
    <row r="32" spans="1:98">
      <c r="BK32" s="11"/>
      <c r="BL32" s="11"/>
      <c r="BM32" s="11" t="s">
        <v>29</v>
      </c>
      <c r="BN32" s="11" t="s">
        <v>29</v>
      </c>
    </row>
    <row r="33" spans="1:66">
      <c r="BM33" s="2" t="s">
        <v>29</v>
      </c>
      <c r="BN33" s="2" t="s">
        <v>29</v>
      </c>
    </row>
    <row r="34" spans="1:66">
      <c r="BM34" s="2" t="s">
        <v>29</v>
      </c>
      <c r="BN34" s="2" t="s">
        <v>29</v>
      </c>
    </row>
    <row r="35" spans="1:66">
      <c r="BM35" s="2" t="s">
        <v>29</v>
      </c>
      <c r="BN35" s="2" t="s">
        <v>29</v>
      </c>
    </row>
    <row r="36" spans="1:66">
      <c r="BM36" s="2" t="s">
        <v>29</v>
      </c>
      <c r="BN36" s="2" t="s">
        <v>29</v>
      </c>
    </row>
    <row r="37" spans="1:66">
      <c r="BM37" s="2" t="s">
        <v>29</v>
      </c>
      <c r="BN37" s="2" t="s">
        <v>29</v>
      </c>
    </row>
    <row r="45" spans="1:66" s="2" customFormat="1" ht="11.25">
      <c r="A45" s="46"/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9"/>
      <c r="P45" s="49"/>
      <c r="Q45" s="49"/>
      <c r="R45" s="49"/>
      <c r="S45" s="49"/>
      <c r="T45" s="39"/>
      <c r="U45" s="290">
        <v>42864.635367939816</v>
      </c>
      <c r="V45" s="290"/>
      <c r="W45" s="290"/>
      <c r="X45" s="290"/>
      <c r="Y45" s="290"/>
      <c r="Z45" s="290"/>
      <c r="AA45" s="290"/>
      <c r="AB45" s="290"/>
      <c r="AC45" s="290"/>
    </row>
    <row r="46" spans="1:66" s="2" customFormat="1" ht="10.5">
      <c r="A46" s="38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</row>
    <row r="47" spans="1:66" s="2" customFormat="1">
      <c r="A47" s="3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47"/>
      <c r="P47" s="47"/>
      <c r="Q47" s="47"/>
      <c r="R47" s="47"/>
      <c r="S47" s="47"/>
      <c r="T47" s="47"/>
      <c r="U47" s="51"/>
      <c r="V47" s="51"/>
      <c r="W47" s="51"/>
      <c r="X47" s="51"/>
      <c r="Y47" s="51"/>
      <c r="Z47" s="51"/>
      <c r="AA47" s="51"/>
      <c r="AB47" s="3"/>
      <c r="AC47" s="3"/>
    </row>
    <row r="48" spans="1:66" s="2" customFormat="1" ht="10.5">
      <c r="A48" s="52"/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4"/>
      <c r="U48" s="54"/>
      <c r="V48" s="54"/>
      <c r="W48" s="54"/>
      <c r="X48" s="54"/>
      <c r="Y48" s="54"/>
      <c r="Z48" s="54"/>
      <c r="AA48" s="54"/>
      <c r="AB48" s="54"/>
      <c r="AC48" s="54"/>
    </row>
  </sheetData>
  <mergeCells count="4">
    <mergeCell ref="A1:T1"/>
    <mergeCell ref="AH10:AM10"/>
    <mergeCell ref="U45:AC45"/>
    <mergeCell ref="T11:W11"/>
  </mergeCells>
  <conditionalFormatting sqref="B9:R9">
    <cfRule type="cellIs" dxfId="101" priority="40" operator="lessThan">
      <formula>0</formula>
    </cfRule>
    <cfRule type="cellIs" dxfId="100" priority="41" operator="greaterThan">
      <formula>0</formula>
    </cfRule>
    <cfRule type="cellIs" priority="42" operator="equal">
      <formula>0</formula>
    </cfRule>
  </conditionalFormatting>
  <conditionalFormatting sqref="S9">
    <cfRule type="cellIs" dxfId="99" priority="34" operator="lessThan">
      <formula>0</formula>
    </cfRule>
    <cfRule type="cellIs" dxfId="98" priority="35" operator="greaterThan">
      <formula>0</formula>
    </cfRule>
    <cfRule type="cellIs" priority="36" operator="equal">
      <formula>0</formula>
    </cfRule>
  </conditionalFormatting>
  <conditionalFormatting sqref="W3:W4">
    <cfRule type="cellIs" dxfId="97" priority="31" operator="lessThan">
      <formula>0</formula>
    </cfRule>
    <cfRule type="cellIs" dxfId="96" priority="32" operator="greaterThan">
      <formula>0</formula>
    </cfRule>
    <cfRule type="cellIs" priority="33" operator="equal">
      <formula>0</formula>
    </cfRule>
  </conditionalFormatting>
  <conditionalFormatting sqref="V3:V4">
    <cfRule type="cellIs" dxfId="95" priority="28" operator="lessThan">
      <formula>0</formula>
    </cfRule>
    <cfRule type="cellIs" dxfId="94" priority="29" operator="greaterThan">
      <formula>0</formula>
    </cfRule>
    <cfRule type="cellIs" priority="30" operator="equal">
      <formula>0</formula>
    </cfRule>
  </conditionalFormatting>
  <conditionalFormatting sqref="W5:W7">
    <cfRule type="cellIs" dxfId="93" priority="25" operator="lessThan">
      <formula>0</formula>
    </cfRule>
    <cfRule type="cellIs" dxfId="92" priority="26" operator="greaterThan">
      <formula>0</formula>
    </cfRule>
    <cfRule type="cellIs" priority="27" operator="equal">
      <formula>0</formula>
    </cfRule>
  </conditionalFormatting>
  <conditionalFormatting sqref="V5:V7">
    <cfRule type="cellIs" dxfId="91" priority="22" operator="lessThan">
      <formula>0</formula>
    </cfRule>
    <cfRule type="cellIs" dxfId="90" priority="23" operator="greaterThan">
      <formula>0</formula>
    </cfRule>
    <cfRule type="cellIs" priority="24" operator="equal">
      <formula>0</formula>
    </cfRule>
  </conditionalFormatting>
  <conditionalFormatting sqref="T9">
    <cfRule type="cellIs" dxfId="89" priority="10" operator="lessThan">
      <formula>0</formula>
    </cfRule>
    <cfRule type="cellIs" dxfId="88" priority="11" operator="greaterThan">
      <formula>0</formula>
    </cfRule>
    <cfRule type="cellIs" priority="12" operator="equal">
      <formula>0</formula>
    </cfRule>
  </conditionalFormatting>
  <conditionalFormatting sqref="U9">
    <cfRule type="cellIs" dxfId="87" priority="7" operator="lessThan">
      <formula>0</formula>
    </cfRule>
    <cfRule type="cellIs" dxfId="86" priority="8" operator="greaterThan">
      <formula>0</formula>
    </cfRule>
    <cfRule type="cellIs" priority="9" operator="equal">
      <formula>0</formula>
    </cfRule>
  </conditionalFormatting>
  <conditionalFormatting sqref="W8">
    <cfRule type="cellIs" dxfId="85" priority="4" operator="lessThan">
      <formula>0</formula>
    </cfRule>
    <cfRule type="cellIs" dxfId="84" priority="5" operator="greaterThan">
      <formula>0</formula>
    </cfRule>
    <cfRule type="cellIs" priority="6" operator="equal">
      <formula>0</formula>
    </cfRule>
  </conditionalFormatting>
  <conditionalFormatting sqref="V8">
    <cfRule type="cellIs" dxfId="83" priority="1" operator="lessThan">
      <formula>0</formula>
    </cfRule>
    <cfRule type="cellIs" dxfId="82" priority="2" operator="greaterThan">
      <formula>0</formula>
    </cfRule>
    <cfRule type="cellIs" priority="3" operator="equal">
      <formula>0</formula>
    </cfRule>
  </conditionalFormatting>
  <printOptions horizontalCentered="1" verticalCentered="1"/>
  <pageMargins left="0.19685039370078741" right="0.15748031496062992" top="0.19685039370078741" bottom="0.27559055118110237" header="0.15748031496062992" footer="0.15748031496062992"/>
  <pageSetup paperSize="9" scale="51" fitToHeight="3" orientation="landscape" r:id="rId1"/>
  <headerFooter alignWithMargins="0">
    <oddFooter>&amp;C&amp;9Pág. &amp;P de &amp;N</oddFooter>
  </headerFooter>
  <colBreaks count="1" manualBreakCount="1">
    <brk id="20" max="49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15</vt:i4>
      </vt:variant>
      <vt:variant>
        <vt:lpstr>Intervalos com nome</vt:lpstr>
      </vt:variant>
      <vt:variant>
        <vt:i4>24</vt:i4>
      </vt:variant>
    </vt:vector>
  </HeadingPairs>
  <TitlesOfParts>
    <vt:vector size="39" baseType="lpstr">
      <vt:lpstr>INDICE</vt:lpstr>
      <vt:lpstr>CAF</vt:lpstr>
      <vt:lpstr>Agricultura</vt:lpstr>
      <vt:lpstr>Silvicultura</vt:lpstr>
      <vt:lpstr>Imp_Exp_Hortofrutícolas</vt:lpstr>
      <vt:lpstr>Imp_Exp_Pecuária</vt:lpstr>
      <vt:lpstr>Imp_Exp_Carnes</vt:lpstr>
      <vt:lpstr>Imp_Exp_Vinho</vt:lpstr>
      <vt:lpstr>Imp_Exp_Azeite</vt:lpstr>
      <vt:lpstr>Imp_Exp_Cereais</vt:lpstr>
      <vt:lpstr>Imp_Exp_ProdutosFloresta</vt:lpstr>
      <vt:lpstr>Imp_Exp_Cortiça</vt:lpstr>
      <vt:lpstr>Imp_Exp_Madeira</vt:lpstr>
      <vt:lpstr>Imp_Exp_Pasta madeira</vt:lpstr>
      <vt:lpstr>Imp_Exp_Papel e cartão</vt:lpstr>
      <vt:lpstr>Imp_Exp_Azeite!Área_de_Impressão</vt:lpstr>
      <vt:lpstr>Imp_Exp_Carnes!Área_de_Impressão</vt:lpstr>
      <vt:lpstr>Imp_Exp_Cereais!Área_de_Impressão</vt:lpstr>
      <vt:lpstr>Imp_Exp_Cortiça!Área_de_Impressão</vt:lpstr>
      <vt:lpstr>Imp_Exp_Hortofrutícolas!Área_de_Impressão</vt:lpstr>
      <vt:lpstr>Imp_Exp_Madeira!Área_de_Impressão</vt:lpstr>
      <vt:lpstr>'Imp_Exp_Papel e cartão'!Área_de_Impressão</vt:lpstr>
      <vt:lpstr>'Imp_Exp_Pasta madeira'!Área_de_Impressão</vt:lpstr>
      <vt:lpstr>Imp_Exp_Pecuária!Área_de_Impressão</vt:lpstr>
      <vt:lpstr>Imp_Exp_ProdutosFloresta!Área_de_Impressão</vt:lpstr>
      <vt:lpstr>Imp_Exp_Vinho!Área_de_Impressão</vt:lpstr>
      <vt:lpstr>INDICE!Área_de_Impressão</vt:lpstr>
      <vt:lpstr>Imp_Exp_Azeite!Títulos_de_Impressão</vt:lpstr>
      <vt:lpstr>Imp_Exp_Carnes!Títulos_de_Impressão</vt:lpstr>
      <vt:lpstr>Imp_Exp_Cereais!Títulos_de_Impressão</vt:lpstr>
      <vt:lpstr>Imp_Exp_Cortiça!Títulos_de_Impressão</vt:lpstr>
      <vt:lpstr>Imp_Exp_Hortofrutícolas!Títulos_de_Impressão</vt:lpstr>
      <vt:lpstr>Imp_Exp_Madeira!Títulos_de_Impressão</vt:lpstr>
      <vt:lpstr>'Imp_Exp_Papel e cartão'!Títulos_de_Impressão</vt:lpstr>
      <vt:lpstr>'Imp_Exp_Pasta madeira'!Títulos_de_Impressão</vt:lpstr>
      <vt:lpstr>Imp_Exp_Pecuária!Títulos_de_Impressão</vt:lpstr>
      <vt:lpstr>Imp_Exp_ProdutosFloresta!Títulos_de_Impressão</vt:lpstr>
      <vt:lpstr>Imp_Exp_Vinho!Títulos_de_Impressão</vt:lpstr>
      <vt:lpstr>INDICE!Títulos_de_Impressão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Sousa</dc:creator>
  <cp:lastModifiedBy>Ana David</cp:lastModifiedBy>
  <cp:lastPrinted>2019-10-03T09:18:14Z</cp:lastPrinted>
  <dcterms:created xsi:type="dcterms:W3CDTF">2014-07-07T14:14:34Z</dcterms:created>
  <dcterms:modified xsi:type="dcterms:W3CDTF">2019-12-18T13:42:57Z</dcterms:modified>
</cp:coreProperties>
</file>