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Cereais\"/>
    </mc:Choice>
  </mc:AlternateContent>
  <bookViews>
    <workbookView xWindow="0" yWindow="0" windowWidth="19395" windowHeight="8190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Print_Area" localSheetId="1">'1'!$B$1:$M$73</definedName>
    <definedName name="_xlnm.Print_Area" localSheetId="4">'4'!$B$1:$E$19</definedName>
  </definedNames>
  <calcPr calcId="152511"/>
</workbook>
</file>

<file path=xl/calcChain.xml><?xml version="1.0" encoding="utf-8"?>
<calcChain xmlns="http://schemas.openxmlformats.org/spreadsheetml/2006/main">
  <c r="K11" i="4" l="1"/>
  <c r="H12" i="4"/>
  <c r="G12" i="4"/>
  <c r="D26" i="4"/>
  <c r="C26" i="4"/>
  <c r="L26" i="4"/>
  <c r="K26" i="4"/>
  <c r="L11" i="4"/>
  <c r="P18" i="9" l="1"/>
  <c r="P20" i="9" s="1"/>
  <c r="P17" i="9"/>
  <c r="P8" i="9"/>
  <c r="P10" i="9" s="1"/>
  <c r="P7" i="9"/>
  <c r="Q15" i="3"/>
  <c r="Q12" i="3"/>
  <c r="Q8" i="3"/>
  <c r="Q5" i="3"/>
  <c r="Q21" i="2"/>
  <c r="Q20" i="2"/>
  <c r="Q18" i="2"/>
  <c r="Q15" i="2"/>
  <c r="Q11" i="2"/>
  <c r="Q10" i="2"/>
  <c r="Q8" i="2"/>
  <c r="Q5" i="2"/>
  <c r="P9" i="9" l="1"/>
  <c r="P19" i="9"/>
  <c r="O18" i="9" l="1"/>
  <c r="O19" i="9" s="1"/>
  <c r="O17" i="9"/>
  <c r="O8" i="9"/>
  <c r="O10" i="9" s="1"/>
  <c r="O7" i="9"/>
  <c r="O20" i="9" l="1"/>
  <c r="O9" i="9"/>
  <c r="N8" i="9"/>
  <c r="N10" i="9" s="1"/>
  <c r="M8" i="9"/>
  <c r="M9" i="9" s="1"/>
  <c r="L8" i="9"/>
  <c r="L10" i="9" s="1"/>
  <c r="K8" i="9"/>
  <c r="K9" i="9" s="1"/>
  <c r="J8" i="9"/>
  <c r="J10" i="9" s="1"/>
  <c r="I8" i="9"/>
  <c r="I9" i="9" s="1"/>
  <c r="H8" i="9"/>
  <c r="H10" i="9" s="1"/>
  <c r="G8" i="9"/>
  <c r="G9" i="9" s="1"/>
  <c r="F8" i="9"/>
  <c r="F10" i="9" s="1"/>
  <c r="E8" i="9"/>
  <c r="E9" i="9" s="1"/>
  <c r="D8" i="9"/>
  <c r="D10" i="9" s="1"/>
  <c r="N7" i="9"/>
  <c r="M7" i="9"/>
  <c r="L7" i="9"/>
  <c r="K7" i="9"/>
  <c r="J7" i="9"/>
  <c r="I7" i="9"/>
  <c r="H7" i="9"/>
  <c r="G7" i="9"/>
  <c r="F7" i="9"/>
  <c r="E7" i="9"/>
  <c r="D7" i="9"/>
  <c r="P26" i="4"/>
  <c r="O26" i="4"/>
  <c r="D9" i="9" l="1"/>
  <c r="L9" i="9"/>
  <c r="F9" i="9"/>
  <c r="N9" i="9"/>
  <c r="H9" i="9"/>
  <c r="J9" i="9"/>
  <c r="G10" i="9"/>
  <c r="K10" i="9"/>
  <c r="E10" i="9"/>
  <c r="I10" i="9"/>
  <c r="M10" i="9"/>
  <c r="P8" i="3"/>
  <c r="O8" i="3"/>
  <c r="N8" i="3"/>
  <c r="M8" i="3"/>
  <c r="L8" i="3"/>
  <c r="K8" i="3"/>
  <c r="J8" i="3"/>
  <c r="I8" i="3"/>
  <c r="H8" i="3"/>
  <c r="G8" i="3"/>
  <c r="F8" i="3"/>
  <c r="E8" i="3"/>
  <c r="P5" i="3"/>
  <c r="O5" i="3"/>
  <c r="N5" i="3"/>
  <c r="M5" i="3"/>
  <c r="L5" i="3"/>
  <c r="K5" i="3"/>
  <c r="J5" i="3"/>
  <c r="I5" i="3"/>
  <c r="H5" i="3"/>
  <c r="G5" i="3"/>
  <c r="F5" i="3"/>
  <c r="E5" i="3"/>
  <c r="P15" i="3" l="1"/>
  <c r="P12" i="3"/>
  <c r="P21" i="2"/>
  <c r="P20" i="2"/>
  <c r="P18" i="2"/>
  <c r="P15" i="2"/>
  <c r="P11" i="2"/>
  <c r="P10" i="2"/>
  <c r="P8" i="2"/>
  <c r="P5" i="2"/>
  <c r="N18" i="9" l="1"/>
  <c r="N20" i="9" s="1"/>
  <c r="M18" i="9"/>
  <c r="M19" i="9" s="1"/>
  <c r="N17" i="9"/>
  <c r="M17" i="9"/>
  <c r="M20" i="9" l="1"/>
  <c r="N19" i="9"/>
  <c r="O15" i="3" l="1"/>
  <c r="O12" i="3"/>
  <c r="O21" i="2"/>
  <c r="O20" i="2"/>
  <c r="O18" i="2"/>
  <c r="O15" i="2"/>
  <c r="O11" i="2"/>
  <c r="O10" i="2"/>
  <c r="O8" i="2"/>
  <c r="O5" i="2"/>
  <c r="N15" i="3" l="1"/>
  <c r="N12" i="3"/>
  <c r="N21" i="2"/>
  <c r="N20" i="2"/>
  <c r="N18" i="2"/>
  <c r="N15" i="2"/>
  <c r="N11" i="2"/>
  <c r="N10" i="2"/>
  <c r="N8" i="2"/>
  <c r="N5" i="2"/>
  <c r="L18" i="9" l="1"/>
  <c r="L19" i="9" s="1"/>
  <c r="L17" i="9"/>
  <c r="M15" i="3"/>
  <c r="M12" i="3"/>
  <c r="M21" i="2"/>
  <c r="M20" i="2"/>
  <c r="M18" i="2"/>
  <c r="M15" i="2"/>
  <c r="M11" i="2"/>
  <c r="M10" i="2"/>
  <c r="M8" i="2"/>
  <c r="M5" i="2"/>
  <c r="L20" i="9" l="1"/>
  <c r="K18" i="9" l="1"/>
  <c r="K19" i="9" s="1"/>
  <c r="K17" i="9"/>
  <c r="K20" i="9" l="1"/>
  <c r="L15" i="3" l="1"/>
  <c r="L12" i="3"/>
  <c r="L21" i="2"/>
  <c r="L20" i="2"/>
  <c r="L18" i="2"/>
  <c r="L15" i="2"/>
  <c r="L11" i="2"/>
  <c r="L10" i="2"/>
  <c r="L8" i="2"/>
  <c r="L5" i="2"/>
  <c r="J18" i="9" l="1"/>
  <c r="J20" i="9" s="1"/>
  <c r="I18" i="9"/>
  <c r="I19" i="9" s="1"/>
  <c r="J17" i="9"/>
  <c r="I17" i="9"/>
  <c r="J19" i="9" l="1"/>
  <c r="I20" i="9"/>
  <c r="K15" i="3"/>
  <c r="K12" i="3"/>
  <c r="K21" i="2"/>
  <c r="K20" i="2"/>
  <c r="K18" i="2"/>
  <c r="K15" i="2"/>
  <c r="K11" i="2"/>
  <c r="K10" i="2"/>
  <c r="K8" i="2"/>
  <c r="K5" i="2"/>
  <c r="J21" i="2" l="1"/>
  <c r="J20" i="2"/>
  <c r="J18" i="2"/>
  <c r="J15" i="2"/>
  <c r="J11" i="2"/>
  <c r="J10" i="2"/>
  <c r="J8" i="2"/>
  <c r="J5" i="2"/>
  <c r="J15" i="3"/>
  <c r="J12" i="3"/>
  <c r="H18" i="9" l="1"/>
  <c r="H19" i="9" s="1"/>
  <c r="H17" i="9"/>
  <c r="I15" i="3"/>
  <c r="I12" i="3"/>
  <c r="I21" i="2"/>
  <c r="I20" i="2"/>
  <c r="I18" i="2"/>
  <c r="I15" i="2"/>
  <c r="I11" i="2"/>
  <c r="I10" i="2"/>
  <c r="I8" i="2"/>
  <c r="I5" i="2"/>
  <c r="H20" i="9" l="1"/>
  <c r="E20" i="2" l="1"/>
  <c r="F20" i="2"/>
  <c r="G20" i="2"/>
  <c r="H20" i="2"/>
  <c r="E21" i="2"/>
  <c r="F21" i="2"/>
  <c r="G21" i="2"/>
  <c r="H21" i="2"/>
  <c r="H15" i="3" l="1"/>
  <c r="H12" i="3"/>
  <c r="H18" i="2"/>
  <c r="H15" i="2"/>
  <c r="H11" i="2"/>
  <c r="H10" i="2"/>
  <c r="H8" i="2"/>
  <c r="H5" i="2"/>
  <c r="G18" i="9"/>
  <c r="G20" i="9" s="1"/>
  <c r="G17" i="9"/>
  <c r="G19" i="9" l="1"/>
  <c r="F18" i="9" l="1"/>
  <c r="F20" i="9" s="1"/>
  <c r="F17" i="9"/>
  <c r="G15" i="3"/>
  <c r="F15" i="3"/>
  <c r="E15" i="3"/>
  <c r="G12" i="3"/>
  <c r="F12" i="3"/>
  <c r="E12" i="3"/>
  <c r="G11" i="2"/>
  <c r="F11" i="2"/>
  <c r="E11" i="2"/>
  <c r="G10" i="2"/>
  <c r="F10" i="2"/>
  <c r="E10" i="2"/>
  <c r="G18" i="2"/>
  <c r="G15" i="2"/>
  <c r="G8" i="2"/>
  <c r="G5" i="2"/>
  <c r="F18" i="2"/>
  <c r="E18" i="2"/>
  <c r="F15" i="2"/>
  <c r="E15" i="2"/>
  <c r="F8" i="2"/>
  <c r="E8" i="2"/>
  <c r="F5" i="2"/>
  <c r="E5" i="2"/>
  <c r="E18" i="9"/>
  <c r="E20" i="9" s="1"/>
  <c r="D18" i="9"/>
  <c r="D19" i="9" s="1"/>
  <c r="E17" i="9"/>
  <c r="D17" i="9"/>
  <c r="D20" i="9" l="1"/>
  <c r="E19" i="9"/>
  <c r="F19" i="9"/>
</calcChain>
</file>

<file path=xl/sharedStrings.xml><?xml version="1.0" encoding="utf-8"?>
<sst xmlns="http://schemas.openxmlformats.org/spreadsheetml/2006/main" count="310" uniqueCount="126">
  <si>
    <t>1. Comércio Internacional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</si>
  <si>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</si>
  <si>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</si>
  <si>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</si>
  <si>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</si>
  <si>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</si>
  <si>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</si>
  <si>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</si>
  <si>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</si>
  <si>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</si>
  <si>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</si>
  <si>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</si>
  <si>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</si>
  <si>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</si>
  <si>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Rubrica</t>
  </si>
  <si>
    <t>ha</t>
  </si>
  <si>
    <t>%</t>
  </si>
  <si>
    <t>Grau de Auto-Aprovisionamento</t>
  </si>
  <si>
    <t>2010</t>
  </si>
  <si>
    <t>Produto</t>
  </si>
  <si>
    <t>Preço Médio de Importação</t>
  </si>
  <si>
    <t>TOTAL</t>
  </si>
  <si>
    <t>Consumo Humano</t>
  </si>
  <si>
    <t>Consumo Humano per capita</t>
  </si>
  <si>
    <t>Kg/habitante/ano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</si>
  <si>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</si>
  <si>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</si>
  <si>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</si>
  <si>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</si>
  <si>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</si>
  <si>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</si>
  <si>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</si>
  <si>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</si>
  <si>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</si>
  <si>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</si>
  <si>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2011</t>
  </si>
  <si>
    <t>2009/10</t>
  </si>
  <si>
    <t>2010/11</t>
  </si>
  <si>
    <t>Canadá</t>
  </si>
  <si>
    <t>6. Indicadores de análise do Comércio Internacional</t>
  </si>
  <si>
    <t>Itália</t>
  </si>
  <si>
    <t>São Tomé e Príncipe</t>
  </si>
  <si>
    <t>Outros países</t>
  </si>
  <si>
    <t>2011/12</t>
  </si>
  <si>
    <t xml:space="preserve">Fonte: </t>
  </si>
  <si>
    <t>2. Destinos das Saídas - UE/Países Terceiros</t>
  </si>
  <si>
    <t>3. Origens das Entradas e Destinos das Saídas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</si>
  <si>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</si>
  <si>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</si>
  <si>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2012</t>
  </si>
  <si>
    <t>5. Balanço de Aprovisionamento INE</t>
  </si>
  <si>
    <t>Estados Unidos</t>
  </si>
  <si>
    <t>Bulgária</t>
  </si>
  <si>
    <t>* dados provisórios</t>
  </si>
  <si>
    <t>4. Área e Produção e Indústria</t>
  </si>
  <si>
    <t xml:space="preserve">a) produção interna obtida por transformação de matérias primas nacionais. </t>
  </si>
  <si>
    <t>UE</t>
  </si>
  <si>
    <t>2013</t>
  </si>
  <si>
    <t>2012/13</t>
  </si>
  <si>
    <t>2013/14</t>
  </si>
  <si>
    <t>2014</t>
  </si>
  <si>
    <t>2015</t>
  </si>
  <si>
    <t>2014/15</t>
  </si>
  <si>
    <t>Países Baixos</t>
  </si>
  <si>
    <t>2016</t>
  </si>
  <si>
    <t>2015/16</t>
  </si>
  <si>
    <t>Comércio Internacional - Entradas</t>
  </si>
  <si>
    <t>Comércio Internacional - Saídas</t>
  </si>
  <si>
    <t>Recursos disponíveis</t>
  </si>
  <si>
    <t>Alimentação animal</t>
  </si>
  <si>
    <t>Área</t>
  </si>
  <si>
    <t>2017</t>
  </si>
  <si>
    <t>2016/17</t>
  </si>
  <si>
    <t>2018</t>
  </si>
  <si>
    <t>2017/18</t>
  </si>
  <si>
    <t>Suíça</t>
  </si>
  <si>
    <t>2018/19</t>
  </si>
  <si>
    <t>Lituânia</t>
  </si>
  <si>
    <t>2019/20</t>
  </si>
  <si>
    <t>Alemanha</t>
  </si>
  <si>
    <t>Luxemburgo</t>
  </si>
  <si>
    <t>Polónia</t>
  </si>
  <si>
    <t>Trigo</t>
  </si>
  <si>
    <t>Códigos NC: 1001</t>
  </si>
  <si>
    <t xml:space="preserve">Trigo - Comércio Internacional </t>
  </si>
  <si>
    <t>Trigo Duro</t>
  </si>
  <si>
    <t>Trigo Duro
(inclui sementeira)</t>
  </si>
  <si>
    <t>Trigo - Destinos das Saídas - UE e PT</t>
  </si>
  <si>
    <t>Outro Trigo
 (Mole, Espelta e mistura trigo/centeio)
(inclui sementeira)</t>
  </si>
  <si>
    <t xml:space="preserve">Trigo - Principais destinos das Saídas </t>
  </si>
  <si>
    <t xml:space="preserve">Trigo - Principais origens das Entradas </t>
  </si>
  <si>
    <t>1. Trigo Duro</t>
  </si>
  <si>
    <t>Dinamarca</t>
  </si>
  <si>
    <t>Trigo - Balanço de Aprovisionamento INE</t>
  </si>
  <si>
    <t>Trigo Mole</t>
  </si>
  <si>
    <r>
      <t xml:space="preserve">1. Trigo Duro </t>
    </r>
    <r>
      <rPr>
        <sz val="12"/>
        <color indexed="56"/>
        <rFont val="Arial"/>
        <family val="2"/>
      </rPr>
      <t>(inclui sementeira)</t>
    </r>
  </si>
  <si>
    <r>
      <t xml:space="preserve">2. Outro Trigo (Mole, Espelta e mistura trigo/centeio) </t>
    </r>
    <r>
      <rPr>
        <sz val="12"/>
        <color indexed="56"/>
        <rFont val="Arial"/>
        <family val="2"/>
      </rPr>
      <t>(inclui sementeira)</t>
    </r>
  </si>
  <si>
    <t>Trigo - Área e Produção</t>
  </si>
  <si>
    <t>2. Trigo Mole</t>
  </si>
  <si>
    <r>
      <t xml:space="preserve">Trigo Duro </t>
    </r>
    <r>
      <rPr>
        <b/>
        <sz val="12"/>
        <color indexed="56"/>
        <rFont val="Arial"/>
        <family val="2"/>
      </rPr>
      <t>- Indicadores de análise do Comércio Internacional</t>
    </r>
  </si>
  <si>
    <t>Trigo Mole - Indicadores de análise do Comércio Internacional</t>
  </si>
  <si>
    <t>Por se tratar de fontes distintas - a produção e o comércio internacional - não são diretamente comparáveis, pelo que os indicadores calculados apresentam por vezes resultados incoerentes.</t>
  </si>
  <si>
    <t>Notas:</t>
  </si>
  <si>
    <t>Farinhas de trigo ou de mistura de trigo com centeio</t>
  </si>
  <si>
    <t xml:space="preserve">Grumos e sêmolas de trigo duro </t>
  </si>
  <si>
    <t>Grumos e sêmolas de trigo mole e de espelta</t>
  </si>
  <si>
    <t>Pellets de trigo</t>
  </si>
  <si>
    <t>Sêmeas, farelos e outros resíduos de trigo</t>
  </si>
  <si>
    <t>Trigo - Indústria</t>
  </si>
  <si>
    <t>n.d.</t>
  </si>
  <si>
    <t>n.d. - dado não disponível</t>
  </si>
  <si>
    <t>Estónia</t>
  </si>
  <si>
    <t>Bélgica</t>
  </si>
  <si>
    <t>Irlanda</t>
  </si>
  <si>
    <t>2021/22*</t>
  </si>
  <si>
    <t>2020/21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</si>
  <si>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</si>
  <si>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</si>
  <si>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</si>
  <si>
    <r>
      <t xml:space="preserve">Produção utilizável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</si>
  <si>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9"/>
        <color rgb="FF808000"/>
        <rFont val="Arial"/>
        <family val="2"/>
      </rPr>
      <t xml:space="preserve"> </t>
    </r>
    <r>
      <rPr>
        <sz val="10"/>
        <color rgb="FF808000"/>
        <rFont val="Arial"/>
        <family val="2"/>
      </rPr>
      <t>tonelada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</si>
  <si>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</si>
  <si>
    <r>
      <t>10</t>
    </r>
    <r>
      <rPr>
        <vertAlign val="superscript"/>
        <sz val="10"/>
        <color rgb="FF808000"/>
        <rFont val="Arial"/>
        <family val="2"/>
      </rPr>
      <t xml:space="preserve">3 </t>
    </r>
    <r>
      <rPr>
        <sz val="10"/>
        <color rgb="FF808000"/>
        <rFont val="Arial"/>
        <family val="2"/>
      </rPr>
      <t>tonelada</t>
    </r>
  </si>
  <si>
    <t>atualizado em: set/2023</t>
  </si>
  <si>
    <t>Marrocos</t>
  </si>
  <si>
    <r>
      <t>Reino Unido</t>
    </r>
    <r>
      <rPr>
        <sz val="10"/>
        <color indexed="19"/>
        <rFont val="Arial"/>
        <family val="2"/>
      </rPr>
      <t xml:space="preserve"> (não inc. Irlanda Norte)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</si>
</sst>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6" formatCode="_-* #,##0\ _€_-;\-* #,##0\ _€_-;_-* &quot;-&quot;??\ _€_-;_-@_-"/>
  </numFmts>
  <fonts count="28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rgb="FF222222"/>
      <name val="Arial"/>
      <family val="2"/>
    </font>
    <font>
      <sz val="9"/>
      <color theme="1"/>
      <name val="Calibri"/>
      <family val="2"/>
      <scheme val="minor"/>
    </font>
    <font>
      <b/>
      <sz val="13"/>
      <color indexed="56"/>
      <name val="Arial"/>
      <family val="2"/>
    </font>
    <font>
      <sz val="12"/>
      <color indexed="56"/>
      <name val="Arial"/>
      <family val="2"/>
    </font>
    <font>
      <sz val="10"/>
      <color rgb="FFFF0000"/>
      <name val="Arial"/>
      <family val="2"/>
    </font>
    <font>
      <b/>
      <sz val="9.5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"/>
      <color rgb="FF808000"/>
      <name val="Arial"/>
      <family val="2"/>
    </font>
    <font>
      <b/>
      <sz val="9.5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vertAlign val="superscript"/>
      <sz val="10"/>
      <color rgb="FF808000"/>
      <name val="Arial"/>
      <family val="2"/>
    </font>
    <font>
      <sz val="9"/>
      <color rgb="FF8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EAEAEA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theme="9" tint="0.39991454817346722"/>
      </top>
      <bottom/>
      <diagonal/>
    </border>
    <border>
      <left/>
      <right/>
      <top style="thin">
        <color indexed="47"/>
      </top>
      <bottom style="hair">
        <color theme="9" tint="0.39994506668294322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 style="thin">
        <color theme="9" tint="0.59996337778862885"/>
      </top>
      <bottom/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/>
      <top/>
      <bottom style="thin">
        <color theme="9" tint="0.39988402966399123"/>
      </bottom>
      <diagonal/>
    </border>
    <border>
      <left/>
      <right/>
      <top/>
      <bottom style="thin">
        <color theme="9" tint="0.59996337778862885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0" fontId="12" fillId="0" borderId="0"/>
    <xf numFmtId="2" fontId="12" fillId="0" borderId="1" applyFill="0" applyProtection="0">
      <alignment vertical="center"/>
    </xf>
    <xf numFmtId="43" fontId="12" fillId="0" borderId="0" applyFont="0" applyFill="0" applyBorder="0" applyAlignment="0" applyProtection="0"/>
  </cellStyleXfs>
  <cellXfs count="149">
    <xf numFmtId="0" fontId="0" fillId="0" borderId="0" xfId="0"/>
    <xf numFmtId="0" fontId="3" fillId="2" borderId="0" xfId="4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vertical="center"/>
    </xf>
    <xf numFmtId="0" fontId="3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4" fillId="0" borderId="0" xfId="3" applyNumberFormat="1" applyFill="1" applyBorder="1" applyAlignment="1" applyProtection="1">
      <alignment horizontal="right" vertical="center"/>
    </xf>
    <xf numFmtId="1" fontId="0" fillId="0" borderId="0" xfId="0" applyNumberFormat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0" fontId="9" fillId="2" borderId="0" xfId="4" applyNumberFormat="1" applyFont="1" applyBorder="1" applyAlignment="1" applyProtection="1">
      <alignment vertical="center"/>
    </xf>
    <xf numFmtId="3" fontId="0" fillId="0" borderId="0" xfId="0" applyNumberFormat="1"/>
    <xf numFmtId="0" fontId="0" fillId="0" borderId="0" xfId="0" applyFill="1" applyAlignment="1">
      <alignment vertical="center"/>
    </xf>
    <xf numFmtId="0" fontId="3" fillId="2" borderId="0" xfId="4" applyNumberFormat="1" applyAlignment="1" applyProtection="1">
      <alignment vertical="center"/>
    </xf>
    <xf numFmtId="0" fontId="7" fillId="0" borderId="0" xfId="0" quotePrefix="1" applyFont="1" applyAlignment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2" borderId="0" xfId="4" applyNumberFormat="1" applyFont="1" applyBorder="1" applyProtection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0" fontId="2" fillId="0" borderId="0" xfId="2" applyNumberFormat="1" applyFont="1" applyFill="1" applyBorder="1" applyProtection="1">
      <alignment vertical="center"/>
    </xf>
    <xf numFmtId="3" fontId="0" fillId="0" borderId="3" xfId="0" applyNumberFormat="1" applyBorder="1" applyAlignment="1">
      <alignment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>
      <alignment horizontal="right" vertical="center"/>
    </xf>
    <xf numFmtId="0" fontId="1" fillId="0" borderId="0" xfId="1" applyNumberFormat="1" applyFont="1" applyFill="1" applyBorder="1" applyAlignment="1" applyProtection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3" borderId="8" xfId="0" applyNumberFormat="1" applyFont="1" applyFill="1" applyBorder="1" applyAlignment="1">
      <alignment vertical="center"/>
    </xf>
    <xf numFmtId="0" fontId="5" fillId="4" borderId="6" xfId="0" applyNumberFormat="1" applyFont="1" applyFill="1" applyBorder="1" applyAlignment="1" applyProtection="1">
      <alignment vertical="center"/>
    </xf>
    <xf numFmtId="0" fontId="0" fillId="0" borderId="2" xfId="0" applyBorder="1"/>
    <xf numFmtId="3" fontId="0" fillId="0" borderId="9" xfId="0" applyNumberFormat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4" borderId="0" xfId="0" applyNumberFormat="1" applyFont="1" applyFill="1" applyAlignment="1" applyProtection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13" fillId="5" borderId="0" xfId="5" applyFont="1" applyFill="1" applyAlignment="1">
      <alignment horizontal="center" vertical="center"/>
    </xf>
    <xf numFmtId="0" fontId="14" fillId="5" borderId="0" xfId="5" applyFont="1" applyFill="1" applyAlignment="1">
      <alignment horizontal="center" vertical="center" wrapText="1"/>
    </xf>
    <xf numFmtId="0" fontId="4" fillId="6" borderId="0" xfId="3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1" fontId="0" fillId="0" borderId="0" xfId="0" applyNumberFormat="1"/>
    <xf numFmtId="3" fontId="0" fillId="3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7" fillId="0" borderId="0" xfId="0" applyFont="1"/>
    <xf numFmtId="2" fontId="0" fillId="0" borderId="2" xfId="0" applyNumberFormat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7" fillId="0" borderId="0" xfId="0" quotePrefix="1" applyFont="1" applyAlignment="1">
      <alignment horizontal="left" vertical="center"/>
    </xf>
    <xf numFmtId="164" fontId="0" fillId="4" borderId="0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164" fontId="0" fillId="0" borderId="0" xfId="0" applyNumberFormat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64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164" fontId="0" fillId="3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164" fontId="19" fillId="0" borderId="4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quotePrefix="1" applyFont="1" applyAlignment="1">
      <alignment vertical="center"/>
    </xf>
    <xf numFmtId="0" fontId="16" fillId="0" borderId="0" xfId="0" quotePrefix="1" applyFont="1" applyAlignment="1">
      <alignment horizontal="center"/>
    </xf>
    <xf numFmtId="166" fontId="0" fillId="0" borderId="0" xfId="7" applyNumberFormat="1" applyFont="1" applyAlignment="1">
      <alignment vertical="center"/>
    </xf>
    <xf numFmtId="0" fontId="22" fillId="0" borderId="0" xfId="1" applyNumberFormat="1" applyFont="1" applyFill="1" applyBorder="1" applyProtection="1">
      <alignment vertical="center"/>
    </xf>
    <xf numFmtId="0" fontId="22" fillId="0" borderId="0" xfId="0" applyFont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center" vertical="center"/>
    </xf>
    <xf numFmtId="0" fontId="22" fillId="0" borderId="0" xfId="0" applyFont="1"/>
    <xf numFmtId="0" fontId="22" fillId="0" borderId="2" xfId="0" applyFont="1" applyBorder="1"/>
    <xf numFmtId="0" fontId="22" fillId="0" borderId="9" xfId="1" applyNumberFormat="1" applyFont="1" applyFill="1" applyBorder="1" applyProtection="1">
      <alignment vertical="center"/>
    </xf>
    <xf numFmtId="0" fontId="22" fillId="0" borderId="0" xfId="1" applyNumberFormat="1" applyFont="1" applyFill="1" applyProtection="1">
      <alignment vertical="center"/>
    </xf>
    <xf numFmtId="0" fontId="22" fillId="3" borderId="4" xfId="0" applyFont="1" applyFill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1" applyNumberFormat="1" applyFont="1" applyFill="1" applyBorder="1" applyAlignment="1" applyProtection="1">
      <alignment vertical="center"/>
    </xf>
    <xf numFmtId="0" fontId="21" fillId="0" borderId="16" xfId="0" applyNumberFormat="1" applyFont="1" applyFill="1" applyBorder="1" applyAlignment="1" applyProtection="1">
      <alignment vertical="center"/>
    </xf>
    <xf numFmtId="0" fontId="22" fillId="0" borderId="16" xfId="1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16" xfId="0" applyNumberFormat="1" applyFont="1" applyFill="1" applyBorder="1" applyAlignment="1" applyProtection="1">
      <alignment horizontal="left" vertical="center" wrapText="1"/>
    </xf>
    <xf numFmtId="0" fontId="24" fillId="0" borderId="0" xfId="0" quotePrefix="1" applyNumberFormat="1" applyFont="1" applyFill="1" applyAlignment="1" applyProtection="1">
      <alignment horizontal="left" vertical="center"/>
    </xf>
    <xf numFmtId="0" fontId="22" fillId="0" borderId="0" xfId="1" applyNumberFormat="1" applyFont="1" applyFill="1" applyAlignment="1" applyProtection="1">
      <alignment horizontal="center" vertical="center"/>
    </xf>
    <xf numFmtId="0" fontId="24" fillId="3" borderId="0" xfId="0" applyNumberFormat="1" applyFont="1" applyFill="1" applyAlignment="1" applyProtection="1">
      <alignment vertical="center"/>
    </xf>
    <xf numFmtId="0" fontId="22" fillId="3" borderId="0" xfId="1" applyNumberFormat="1" applyFont="1" applyFill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vertical="center"/>
    </xf>
    <xf numFmtId="0" fontId="24" fillId="3" borderId="0" xfId="0" applyNumberFormat="1" applyFont="1" applyFill="1" applyBorder="1" applyAlignment="1" applyProtection="1">
      <alignment vertical="center"/>
    </xf>
    <xf numFmtId="0" fontId="22" fillId="3" borderId="0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vertical="center"/>
    </xf>
    <xf numFmtId="0" fontId="22" fillId="0" borderId="13" xfId="1" applyNumberFormat="1" applyFont="1" applyFill="1" applyBorder="1" applyAlignment="1" applyProtection="1">
      <alignment horizontal="center" vertical="center"/>
    </xf>
    <xf numFmtId="0" fontId="24" fillId="0" borderId="14" xfId="0" quotePrefix="1" applyNumberFormat="1" applyFont="1" applyFill="1" applyBorder="1" applyAlignment="1" applyProtection="1">
      <alignment horizontal="left" vertical="center"/>
    </xf>
    <xf numFmtId="0" fontId="22" fillId="0" borderId="14" xfId="1" applyNumberFormat="1" applyFont="1" applyFill="1" applyBorder="1" applyAlignment="1" applyProtection="1">
      <alignment horizontal="center" vertical="center"/>
    </xf>
    <xf numFmtId="0" fontId="24" fillId="3" borderId="15" xfId="0" applyNumberFormat="1" applyFont="1" applyFill="1" applyBorder="1" applyAlignment="1" applyProtection="1">
      <alignment vertical="center"/>
    </xf>
    <xf numFmtId="0" fontId="22" fillId="3" borderId="15" xfId="1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Alignment="1" applyProtection="1">
      <alignment vertical="center"/>
    </xf>
    <xf numFmtId="0" fontId="21" fillId="3" borderId="0" xfId="0" applyNumberFormat="1" applyFont="1" applyFill="1" applyAlignment="1" applyProtection="1">
      <alignment vertical="center"/>
    </xf>
    <xf numFmtId="0" fontId="21" fillId="0" borderId="3" xfId="0" applyNumberFormat="1" applyFont="1" applyFill="1" applyBorder="1" applyAlignment="1" applyProtection="1">
      <alignment vertical="center"/>
    </xf>
    <xf numFmtId="0" fontId="22" fillId="0" borderId="3" xfId="1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3" borderId="7" xfId="0" applyNumberFormat="1" applyFont="1" applyFill="1" applyBorder="1" applyAlignment="1" applyProtection="1">
      <alignment vertical="center"/>
    </xf>
    <xf numFmtId="0" fontId="22" fillId="3" borderId="7" xfId="1" applyNumberFormat="1" applyFont="1" applyFill="1" applyBorder="1" applyAlignment="1" applyProtection="1">
      <alignment horizontal="center" vertical="center"/>
    </xf>
    <xf numFmtId="0" fontId="21" fillId="3" borderId="0" xfId="0" applyNumberFormat="1" applyFont="1" applyFill="1" applyBorder="1" applyAlignment="1" applyProtection="1">
      <alignment vertical="center"/>
    </xf>
    <xf numFmtId="0" fontId="21" fillId="0" borderId="4" xfId="0" applyNumberFormat="1" applyFont="1" applyFill="1" applyBorder="1" applyAlignment="1" applyProtection="1">
      <alignment vertical="center" wrapText="1"/>
    </xf>
    <xf numFmtId="0" fontId="22" fillId="0" borderId="4" xfId="1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vertical="center"/>
    </xf>
    <xf numFmtId="0" fontId="22" fillId="0" borderId="12" xfId="1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Trigo Duro - Preço Médio</a:t>
            </a:r>
            <a:r>
              <a:rPr lang="pt-PT" baseline="0"/>
              <a:t> de Importação e de Exportação </a:t>
            </a:r>
            <a:r>
              <a:rPr lang="pt-PT" b="0" baseline="0"/>
              <a:t>(€ / kg)</a:t>
            </a:r>
            <a:endParaRPr lang="pt-PT" b="0"/>
          </a:p>
        </c:rich>
      </c:tx>
      <c:layout>
        <c:manualLayout>
          <c:xMode val="edge"/>
          <c:yMode val="edge"/>
          <c:x val="0.1351308808044786"/>
          <c:y val="1.6102584000721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385934651590323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0.00</c:formatCode>
                <c:ptCount val="13"/>
                <c:pt idx="0">
                  <c:v>0.15608005435039182</c:v>
                </c:pt>
                <c:pt idx="1">
                  <c:v>0.32797134223810376</c:v>
                </c:pt>
                <c:pt idx="2">
                  <c:v>0.2767523219145247</c:v>
                </c:pt>
                <c:pt idx="3">
                  <c:v>0.27937375689824923</c:v>
                </c:pt>
                <c:pt idx="4">
                  <c:v>0.2663297235091136</c:v>
                </c:pt>
                <c:pt idx="5">
                  <c:v>0.3113578185594158</c:v>
                </c:pt>
                <c:pt idx="6">
                  <c:v>0.2242984253900861</c:v>
                </c:pt>
                <c:pt idx="7">
                  <c:v>0.20581547089869837</c:v>
                </c:pt>
                <c:pt idx="8">
                  <c:v>0.23140131668576763</c:v>
                </c:pt>
                <c:pt idx="9">
                  <c:v>0.2293507526195932</c:v>
                </c:pt>
                <c:pt idx="10">
                  <c:v>0.2593921082605764</c:v>
                </c:pt>
                <c:pt idx="11">
                  <c:v>0.29259911645971809</c:v>
                </c:pt>
                <c:pt idx="12">
                  <c:v>0.46201234014850001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0.00</c:formatCode>
                <c:ptCount val="13"/>
                <c:pt idx="0">
                  <c:v>0.1601588555238849</c:v>
                </c:pt>
                <c:pt idx="1">
                  <c:v>0.22595771321410327</c:v>
                </c:pt>
                <c:pt idx="2">
                  <c:v>0.22329799613475271</c:v>
                </c:pt>
                <c:pt idx="3">
                  <c:v>0.24127341026281612</c:v>
                </c:pt>
                <c:pt idx="4">
                  <c:v>0.25050737934581963</c:v>
                </c:pt>
                <c:pt idx="5">
                  <c:v>0.21356955407996833</c:v>
                </c:pt>
                <c:pt idx="6">
                  <c:v>0.1907364402383617</c:v>
                </c:pt>
                <c:pt idx="7">
                  <c:v>0.18938159619687733</c:v>
                </c:pt>
                <c:pt idx="8">
                  <c:v>0.18749397022604289</c:v>
                </c:pt>
                <c:pt idx="9">
                  <c:v>0.19701893308129304</c:v>
                </c:pt>
                <c:pt idx="10">
                  <c:v>0.25364496188069252</c:v>
                </c:pt>
                <c:pt idx="11">
                  <c:v>0.31495883487510229</c:v>
                </c:pt>
                <c:pt idx="12">
                  <c:v>0.49117399225885933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36252848"/>
        <c:axId val="-1136255568"/>
      </c:lineChart>
      <c:catAx>
        <c:axId val="-11362528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5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555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528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62661747707E-2"/>
          <c:y val="0.89631642983402593"/>
          <c:w val="0.7754327037791604"/>
          <c:h val="6.14880282821790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Outro Trigo - Preço Médio</a:t>
            </a:r>
            <a:r>
              <a:rPr lang="pt-PT" baseline="0"/>
              <a:t> de Importação e de Exportação</a:t>
            </a:r>
            <a:br>
              <a:rPr lang="pt-PT" baseline="0"/>
            </a:br>
            <a:r>
              <a:rPr lang="pt-PT" b="0" baseline="0"/>
              <a:t>(€ / kg)</a:t>
            </a:r>
            <a:endParaRPr lang="pt-PT" b="0"/>
          </a:p>
        </c:rich>
      </c:tx>
      <c:layout>
        <c:manualLayout>
          <c:xMode val="edge"/>
          <c:yMode val="edge"/>
          <c:x val="0.11629328591990518"/>
          <c:y val="1.6102568687049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51445874582372E-2"/>
          <c:y val="0.13819095477386933"/>
          <c:w val="0.88959846409907983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0.00</c:formatCode>
                <c:ptCount val="13"/>
                <c:pt idx="0">
                  <c:v>0.17316772823697857</c:v>
                </c:pt>
                <c:pt idx="1">
                  <c:v>0.23112963043487503</c:v>
                </c:pt>
                <c:pt idx="2">
                  <c:v>0.24032912288694952</c:v>
                </c:pt>
                <c:pt idx="3">
                  <c:v>0.23653759905385474</c:v>
                </c:pt>
                <c:pt idx="4">
                  <c:v>0.20679251840273566</c:v>
                </c:pt>
                <c:pt idx="5">
                  <c:v>0.19538086560127041</c:v>
                </c:pt>
                <c:pt idx="6">
                  <c:v>0.17388528719824958</c:v>
                </c:pt>
                <c:pt idx="7">
                  <c:v>0.18056483183220345</c:v>
                </c:pt>
                <c:pt idx="8">
                  <c:v>0.19459143443276511</c:v>
                </c:pt>
                <c:pt idx="9">
                  <c:v>0.19353197435004535</c:v>
                </c:pt>
                <c:pt idx="10">
                  <c:v>0.20587838035071288</c:v>
                </c:pt>
                <c:pt idx="11">
                  <c:v>0.24984968370363722</c:v>
                </c:pt>
                <c:pt idx="12">
                  <c:v>0.36691563896915635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0.00</c:formatCode>
                <c:ptCount val="13"/>
                <c:pt idx="0">
                  <c:v>0.15121032751988608</c:v>
                </c:pt>
                <c:pt idx="1">
                  <c:v>0.22089212743572276</c:v>
                </c:pt>
                <c:pt idx="2">
                  <c:v>0.24584955559979968</c:v>
                </c:pt>
                <c:pt idx="3">
                  <c:v>0.22661414222961138</c:v>
                </c:pt>
                <c:pt idx="4">
                  <c:v>0.18058313371813497</c:v>
                </c:pt>
                <c:pt idx="5">
                  <c:v>0.19774609338033353</c:v>
                </c:pt>
                <c:pt idx="6">
                  <c:v>0.20170301571573346</c:v>
                </c:pt>
                <c:pt idx="7">
                  <c:v>0.19071543215668058</c:v>
                </c:pt>
                <c:pt idx="8">
                  <c:v>0.20597775530023774</c:v>
                </c:pt>
                <c:pt idx="9">
                  <c:v>0.2214787891768796</c:v>
                </c:pt>
                <c:pt idx="10">
                  <c:v>0.23965858720404101</c:v>
                </c:pt>
                <c:pt idx="11">
                  <c:v>0.36210175509989762</c:v>
                </c:pt>
                <c:pt idx="12">
                  <c:v>0.33618757396170584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36247952"/>
        <c:axId val="-1136267536"/>
      </c:lineChart>
      <c:catAx>
        <c:axId val="-11362479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6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6753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479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62661747707E-2"/>
          <c:y val="0.89631642983402593"/>
          <c:w val="0.7754327037791604"/>
          <c:h val="6.14880282821790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effectLst/>
              </a:rPr>
              <a:t>Trigo Duro - Destinos de Saída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21861439886511408"/>
          <c:y val="2.1919407037339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4703865705167"/>
          <c:y val="0.11922413839116536"/>
          <c:w val="0.84939952247523931"/>
          <c:h val="0.71835425117314877"/>
        </c:manualLayout>
      </c:layout>
      <c:lineChart>
        <c:grouping val="standard"/>
        <c:varyColors val="0"/>
        <c:ser>
          <c:idx val="1"/>
          <c:order val="0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#\ ##0.0</c:formatCode>
                <c:ptCount val="13"/>
                <c:pt idx="0">
                  <c:v>0.16800000000000001</c:v>
                </c:pt>
                <c:pt idx="1">
                  <c:v>1.4E-2</c:v>
                </c:pt>
                <c:pt idx="2">
                  <c:v>4.8000000000000001E-2</c:v>
                </c:pt>
                <c:pt idx="3">
                  <c:v>2.4E-2</c:v>
                </c:pt>
                <c:pt idx="5">
                  <c:v>0.12</c:v>
                </c:pt>
                <c:pt idx="6">
                  <c:v>0.34100000000000003</c:v>
                </c:pt>
                <c:pt idx="7">
                  <c:v>0.36899999999999999</c:v>
                </c:pt>
                <c:pt idx="8">
                  <c:v>0.39</c:v>
                </c:pt>
                <c:pt idx="9">
                  <c:v>9.6000000000000002E-2</c:v>
                </c:pt>
                <c:pt idx="10">
                  <c:v>1.804</c:v>
                </c:pt>
                <c:pt idx="12">
                  <c:v>0.24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7459.9440000000004</c:v>
                </c:pt>
                <c:pt idx="1">
                  <c:v>4929.28</c:v>
                </c:pt>
                <c:pt idx="2">
                  <c:v>7428.1959999999999</c:v>
                </c:pt>
                <c:pt idx="3">
                  <c:v>888.58199999999999</c:v>
                </c:pt>
                <c:pt idx="4">
                  <c:v>3104.6790000000001</c:v>
                </c:pt>
                <c:pt idx="5">
                  <c:v>7466.2860000000001</c:v>
                </c:pt>
                <c:pt idx="6">
                  <c:v>19329.441999999999</c:v>
                </c:pt>
                <c:pt idx="7">
                  <c:v>24118.547999999999</c:v>
                </c:pt>
                <c:pt idx="8">
                  <c:v>9960.5969999999998</c:v>
                </c:pt>
                <c:pt idx="9">
                  <c:v>2095.8649999999998</c:v>
                </c:pt>
                <c:pt idx="10">
                  <c:v>1426.606</c:v>
                </c:pt>
                <c:pt idx="11">
                  <c:v>2838.0819999999999</c:v>
                </c:pt>
                <c:pt idx="12">
                  <c:v>4623.3680000000004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36257744"/>
        <c:axId val="-1136259376"/>
      </c:lineChart>
      <c:catAx>
        <c:axId val="-1136257744"/>
        <c:scaling>
          <c:orientation val="minMax"/>
        </c:scaling>
        <c:delete val="0"/>
        <c:axPos val="b"/>
        <c:numFmt formatCode="0" sourceLinked="0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5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593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\ ##0.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577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39290091027308194"/>
          <c:y val="0.90384817252281346"/>
          <c:w val="0.25683841467868462"/>
          <c:h val="7.088672739436985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effectLst/>
              </a:rPr>
              <a:t>Outro Trigo - Destinos de Saída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2162121942549389"/>
          <c:y val="2.1919269895184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7808251566376"/>
          <c:y val="0.11169230750982845"/>
          <c:w val="0.84939952247523931"/>
          <c:h val="0.71835425117314877"/>
        </c:manualLayout>
      </c:layout>
      <c:lineChart>
        <c:grouping val="standard"/>
        <c:varyColors val="0"/>
        <c:ser>
          <c:idx val="1"/>
          <c:order val="0"/>
          <c:tx>
            <c:strRef>
              <c:f>'2'!$D$11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'2'!$E$11:$Q$11</c:f>
              <c:numCache>
                <c:formatCode>#,##0</c:formatCode>
                <c:ptCount val="13"/>
                <c:pt idx="0">
                  <c:v>10.541</c:v>
                </c:pt>
                <c:pt idx="1">
                  <c:v>1.764</c:v>
                </c:pt>
                <c:pt idx="2">
                  <c:v>1.59</c:v>
                </c:pt>
                <c:pt idx="3">
                  <c:v>0.16600000000000001</c:v>
                </c:pt>
                <c:pt idx="4">
                  <c:v>84.896000000000001</c:v>
                </c:pt>
                <c:pt idx="5">
                  <c:v>5.1189999999999998</c:v>
                </c:pt>
                <c:pt idx="6">
                  <c:v>2.0779999999999998</c:v>
                </c:pt>
                <c:pt idx="7">
                  <c:v>4.2309999999999999</c:v>
                </c:pt>
                <c:pt idx="8">
                  <c:v>0.73199999999999998</c:v>
                </c:pt>
                <c:pt idx="9">
                  <c:v>1.6439999999999999</c:v>
                </c:pt>
                <c:pt idx="10" formatCode="#\ ##0.0">
                  <c:v>4.8000000000000001E-2</c:v>
                </c:pt>
                <c:pt idx="11">
                  <c:v>28.117000000000001</c:v>
                </c:pt>
                <c:pt idx="12" formatCode="#\ ##0.0">
                  <c:v>0.26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'2'!$D$10</c:f>
              <c:strCache>
                <c:ptCount val="1"/>
                <c:pt idx="0">
                  <c:v>UE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57068.1</c:v>
                </c:pt>
                <c:pt idx="1">
                  <c:v>32566.341</c:v>
                </c:pt>
                <c:pt idx="2">
                  <c:v>33544.637000000002</c:v>
                </c:pt>
                <c:pt idx="3">
                  <c:v>7218.8230000000003</c:v>
                </c:pt>
                <c:pt idx="4">
                  <c:v>37479.044000000002</c:v>
                </c:pt>
                <c:pt idx="5">
                  <c:v>9853.8520000000008</c:v>
                </c:pt>
                <c:pt idx="6">
                  <c:v>15952.442999999999</c:v>
                </c:pt>
                <c:pt idx="7">
                  <c:v>22314.503000000001</c:v>
                </c:pt>
                <c:pt idx="8">
                  <c:v>16862.521000000001</c:v>
                </c:pt>
                <c:pt idx="9">
                  <c:v>23865.558000000001</c:v>
                </c:pt>
                <c:pt idx="10">
                  <c:v>9642.59</c:v>
                </c:pt>
                <c:pt idx="11">
                  <c:v>1190.731</c:v>
                </c:pt>
                <c:pt idx="12">
                  <c:v>9963.5110000000004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36258288"/>
        <c:axId val="-1136265904"/>
      </c:lineChart>
      <c:catAx>
        <c:axId val="-1136258288"/>
        <c:scaling>
          <c:orientation val="minMax"/>
        </c:scaling>
        <c:delete val="0"/>
        <c:axPos val="b"/>
        <c:numFmt formatCode="0" sourceLinked="0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6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6590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5828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41211829040850412"/>
          <c:y val="0.89631619576964638"/>
          <c:w val="0.25683841467868462"/>
          <c:h val="7.088672739436985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Trigo Duro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6391173964508252"/>
          <c:y val="1.6719788741783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703794278317257"/>
          <c:w val="0.82683291873111164"/>
          <c:h val="0.68698194408575031"/>
        </c:manualLayout>
      </c:layout>
      <c:lineChart>
        <c:grouping val="standard"/>
        <c:varyColors val="0"/>
        <c:ser>
          <c:idx val="1"/>
          <c:order val="1"/>
          <c:tx>
            <c:strRef>
              <c:f>'4'!$B$5</c:f>
              <c:strCache>
                <c:ptCount val="1"/>
                <c:pt idx="0">
                  <c:v>Produção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'4'!$D$3:$P$3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'4'!$D$5:$P$5</c:f>
              <c:numCache>
                <c:formatCode>#,##0</c:formatCode>
                <c:ptCount val="13"/>
                <c:pt idx="0">
                  <c:v>15615</c:v>
                </c:pt>
                <c:pt idx="1">
                  <c:v>3907</c:v>
                </c:pt>
                <c:pt idx="2">
                  <c:v>4268</c:v>
                </c:pt>
                <c:pt idx="3">
                  <c:v>2678</c:v>
                </c:pt>
                <c:pt idx="4">
                  <c:v>3836</c:v>
                </c:pt>
                <c:pt idx="5">
                  <c:v>5903</c:v>
                </c:pt>
                <c:pt idx="6">
                  <c:v>12718</c:v>
                </c:pt>
                <c:pt idx="7">
                  <c:v>9346</c:v>
                </c:pt>
                <c:pt idx="8">
                  <c:v>11178</c:v>
                </c:pt>
                <c:pt idx="9">
                  <c:v>11790</c:v>
                </c:pt>
                <c:pt idx="10">
                  <c:v>10273</c:v>
                </c:pt>
                <c:pt idx="11">
                  <c:v>11865</c:v>
                </c:pt>
                <c:pt idx="12">
                  <c:v>12656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6239248"/>
        <c:axId val="-1136252304"/>
      </c:lineChart>
      <c:lineChart>
        <c:grouping val="standard"/>
        <c:varyColors val="0"/>
        <c:ser>
          <c:idx val="0"/>
          <c:order val="0"/>
          <c:tx>
            <c:strRef>
              <c:f>'4'!$B$4</c:f>
              <c:strCache>
                <c:ptCount val="1"/>
                <c:pt idx="0">
                  <c:v>Área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'4'!$D$3:$P$3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9117</c:v>
                </c:pt>
                <c:pt idx="1">
                  <c:v>2868</c:v>
                </c:pt>
                <c:pt idx="2">
                  <c:v>3712</c:v>
                </c:pt>
                <c:pt idx="3">
                  <c:v>1422</c:v>
                </c:pt>
                <c:pt idx="4">
                  <c:v>1639</c:v>
                </c:pt>
                <c:pt idx="5">
                  <c:v>2721</c:v>
                </c:pt>
                <c:pt idx="6">
                  <c:v>4688</c:v>
                </c:pt>
                <c:pt idx="7">
                  <c:v>4134</c:v>
                </c:pt>
                <c:pt idx="8">
                  <c:v>4153</c:v>
                </c:pt>
                <c:pt idx="9">
                  <c:v>4215</c:v>
                </c:pt>
                <c:pt idx="10">
                  <c:v>3618</c:v>
                </c:pt>
                <c:pt idx="11">
                  <c:v>4339</c:v>
                </c:pt>
                <c:pt idx="12">
                  <c:v>5480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6238704"/>
        <c:axId val="-1136255024"/>
      </c:lineChart>
      <c:catAx>
        <c:axId val="-11362392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5230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39248"/>
        <c:crosses val="autoZero"/>
        <c:crossBetween val="between"/>
      </c:valAx>
      <c:catAx>
        <c:axId val="-113623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36255024"/>
        <c:crosses val="autoZero"/>
        <c:auto val="1"/>
        <c:lblAlgn val="ctr"/>
        <c:lblOffset val="100"/>
        <c:noMultiLvlLbl val="0"/>
      </c:catAx>
      <c:valAx>
        <c:axId val="-1136255024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1136238704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35603489199249"/>
          <c:y val="0.91896698523604337"/>
          <c:w val="0.69710978518245015"/>
          <c:h val="5.8882283397387318E-2"/>
        </c:manualLayout>
      </c:layout>
      <c:overlay val="0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Trigo Mole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6391173964508252"/>
          <c:y val="1.6719788741783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703794278317257"/>
          <c:w val="0.82683291873111164"/>
          <c:h val="0.68698194408575031"/>
        </c:manualLayout>
      </c:layout>
      <c:lineChart>
        <c:grouping val="standard"/>
        <c:varyColors val="0"/>
        <c:ser>
          <c:idx val="1"/>
          <c:order val="1"/>
          <c:tx>
            <c:strRef>
              <c:f>'4'!$B$10</c:f>
              <c:strCache>
                <c:ptCount val="1"/>
                <c:pt idx="0">
                  <c:v>Produção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'4'!$D$3:$P$3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'4'!$D$10:$P$10</c:f>
              <c:numCache>
                <c:formatCode>#,##0</c:formatCode>
                <c:ptCount val="13"/>
                <c:pt idx="0">
                  <c:v>66962</c:v>
                </c:pt>
                <c:pt idx="1">
                  <c:v>47096</c:v>
                </c:pt>
                <c:pt idx="2">
                  <c:v>54722</c:v>
                </c:pt>
                <c:pt idx="3">
                  <c:v>89336</c:v>
                </c:pt>
                <c:pt idx="4">
                  <c:v>94957</c:v>
                </c:pt>
                <c:pt idx="5">
                  <c:v>74490</c:v>
                </c:pt>
                <c:pt idx="6">
                  <c:v>77299</c:v>
                </c:pt>
                <c:pt idx="7">
                  <c:v>50264</c:v>
                </c:pt>
                <c:pt idx="8">
                  <c:v>56571</c:v>
                </c:pt>
                <c:pt idx="9">
                  <c:v>62683</c:v>
                </c:pt>
                <c:pt idx="10">
                  <c:v>70410</c:v>
                </c:pt>
                <c:pt idx="11">
                  <c:v>55239</c:v>
                </c:pt>
                <c:pt idx="12">
                  <c:v>47174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6254480"/>
        <c:axId val="-1136243056"/>
      </c:lineChart>
      <c:lineChart>
        <c:grouping val="standard"/>
        <c:varyColors val="0"/>
        <c:ser>
          <c:idx val="0"/>
          <c:order val="0"/>
          <c:tx>
            <c:strRef>
              <c:f>'4'!$B$9</c:f>
              <c:strCache>
                <c:ptCount val="1"/>
                <c:pt idx="0">
                  <c:v>Área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'4'!$D$3:$P$3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'4'!$D$9:$P$9</c:f>
              <c:numCache>
                <c:formatCode>#,##0</c:formatCode>
                <c:ptCount val="13"/>
                <c:pt idx="0">
                  <c:v>48610</c:v>
                </c:pt>
                <c:pt idx="1">
                  <c:v>39628</c:v>
                </c:pt>
                <c:pt idx="2">
                  <c:v>51081</c:v>
                </c:pt>
                <c:pt idx="3">
                  <c:v>50754</c:v>
                </c:pt>
                <c:pt idx="4">
                  <c:v>46187</c:v>
                </c:pt>
                <c:pt idx="5">
                  <c:v>37015</c:v>
                </c:pt>
                <c:pt idx="6">
                  <c:v>33511</c:v>
                </c:pt>
                <c:pt idx="7">
                  <c:v>24885</c:v>
                </c:pt>
                <c:pt idx="8">
                  <c:v>22872</c:v>
                </c:pt>
                <c:pt idx="9">
                  <c:v>24316</c:v>
                </c:pt>
                <c:pt idx="10">
                  <c:v>26521</c:v>
                </c:pt>
                <c:pt idx="11">
                  <c:v>24318</c:v>
                </c:pt>
                <c:pt idx="12">
                  <c:v>25566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6244144"/>
        <c:axId val="-1136266448"/>
      </c:lineChart>
      <c:catAx>
        <c:axId val="-11362544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4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430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136254480"/>
        <c:crosses val="autoZero"/>
        <c:crossBetween val="between"/>
      </c:valAx>
      <c:catAx>
        <c:axId val="-113624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36266448"/>
        <c:crosses val="autoZero"/>
        <c:auto val="1"/>
        <c:lblAlgn val="ctr"/>
        <c:lblOffset val="100"/>
        <c:noMultiLvlLbl val="0"/>
      </c:catAx>
      <c:valAx>
        <c:axId val="-113626644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1136244144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35603489199249"/>
          <c:y val="0.91896698523604337"/>
          <c:w val="0.69710978518245015"/>
          <c:h val="5.8882283397387318E-2"/>
        </c:manualLayout>
      </c:layout>
      <c:overlay val="0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Trigo Mole</a:t>
            </a:r>
            <a:r>
              <a:rPr lang="pt-PT" baseline="0"/>
              <a:t> - Produção, Importação, Exportação e Consumo Aparente 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3518498659124922"/>
          <c:y val="1.2237507019324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'6'!$B$14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'6'!$D$14:$P$14</c:f>
              <c:numCache>
                <c:formatCode>#,##0</c:formatCode>
                <c:ptCount val="13"/>
                <c:pt idx="0">
                  <c:v>1242479.798</c:v>
                </c:pt>
                <c:pt idx="1">
                  <c:v>1194643.8130000001</c:v>
                </c:pt>
                <c:pt idx="2">
                  <c:v>1222863.848</c:v>
                </c:pt>
                <c:pt idx="3">
                  <c:v>948982.37699999998</c:v>
                </c:pt>
                <c:pt idx="4">
                  <c:v>1106986.504</c:v>
                </c:pt>
                <c:pt idx="5">
                  <c:v>1208099.3359999999</c:v>
                </c:pt>
                <c:pt idx="6">
                  <c:v>1326333.6059999999</c:v>
                </c:pt>
                <c:pt idx="7">
                  <c:v>1362539.3189999999</c:v>
                </c:pt>
                <c:pt idx="8">
                  <c:v>1189150.5279999999</c:v>
                </c:pt>
                <c:pt idx="9">
                  <c:v>1255487.6000000001</c:v>
                </c:pt>
                <c:pt idx="10">
                  <c:v>1056163.71</c:v>
                </c:pt>
                <c:pt idx="11">
                  <c:v>1016348.551</c:v>
                </c:pt>
                <c:pt idx="12">
                  <c:v>931951.18900000001</c:v>
                </c:pt>
              </c:numCache>
            </c:numRef>
          </c:val>
        </c:ser>
        <c:ser>
          <c:idx val="2"/>
          <c:order val="1"/>
          <c:tx>
            <c:strRef>
              <c:f>'6'!$B$15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'6'!$D$15:$P$15</c:f>
              <c:numCache>
                <c:formatCode>#,##0</c:formatCode>
                <c:ptCount val="13"/>
                <c:pt idx="0">
                  <c:v>57078.641000000003</c:v>
                </c:pt>
                <c:pt idx="1">
                  <c:v>32568.105</c:v>
                </c:pt>
                <c:pt idx="2">
                  <c:v>33546.226999999999</c:v>
                </c:pt>
                <c:pt idx="3">
                  <c:v>7218.9889999999996</c:v>
                </c:pt>
                <c:pt idx="4">
                  <c:v>37563.94</c:v>
                </c:pt>
                <c:pt idx="5">
                  <c:v>9858.9709999999995</c:v>
                </c:pt>
                <c:pt idx="6">
                  <c:v>15954.521000000001</c:v>
                </c:pt>
                <c:pt idx="7">
                  <c:v>22318.734</c:v>
                </c:pt>
                <c:pt idx="8">
                  <c:v>16863.253000000001</c:v>
                </c:pt>
                <c:pt idx="9">
                  <c:v>23867.202000000001</c:v>
                </c:pt>
                <c:pt idx="10">
                  <c:v>9642.6380000000008</c:v>
                </c:pt>
                <c:pt idx="11">
                  <c:v>1218.848</c:v>
                </c:pt>
                <c:pt idx="12">
                  <c:v>9963.7710000000006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6251216"/>
        <c:axId val="-1136250128"/>
      </c:barChart>
      <c:lineChart>
        <c:grouping val="standard"/>
        <c:varyColors val="0"/>
        <c:ser>
          <c:idx val="3"/>
          <c:order val="2"/>
          <c:tx>
            <c:strRef>
              <c:f>'6'!$B$13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 cmpd="sng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val>
            <c:numRef>
              <c:f>'6'!$D$13:$P$13</c:f>
              <c:numCache>
                <c:formatCode>#,##0</c:formatCode>
                <c:ptCount val="13"/>
                <c:pt idx="0">
                  <c:v>66962</c:v>
                </c:pt>
                <c:pt idx="1">
                  <c:v>47096</c:v>
                </c:pt>
                <c:pt idx="2">
                  <c:v>54722</c:v>
                </c:pt>
                <c:pt idx="3">
                  <c:v>89336</c:v>
                </c:pt>
                <c:pt idx="4">
                  <c:v>94957</c:v>
                </c:pt>
                <c:pt idx="5">
                  <c:v>74490</c:v>
                </c:pt>
                <c:pt idx="6">
                  <c:v>77299</c:v>
                </c:pt>
                <c:pt idx="7">
                  <c:v>50264</c:v>
                </c:pt>
                <c:pt idx="8">
                  <c:v>56571</c:v>
                </c:pt>
                <c:pt idx="9">
                  <c:v>62683</c:v>
                </c:pt>
                <c:pt idx="10">
                  <c:v>70410</c:v>
                </c:pt>
                <c:pt idx="11">
                  <c:v>55239</c:v>
                </c:pt>
                <c:pt idx="12">
                  <c:v>47174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'6'!$B$18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val>
            <c:numRef>
              <c:f>'6'!$D$18:$P$18</c:f>
              <c:numCache>
                <c:formatCode>#,##0</c:formatCode>
                <c:ptCount val="13"/>
                <c:pt idx="0">
                  <c:v>1252363.1569999999</c:v>
                </c:pt>
                <c:pt idx="1">
                  <c:v>1209171.7080000001</c:v>
                </c:pt>
                <c:pt idx="2">
                  <c:v>1244039.621</c:v>
                </c:pt>
                <c:pt idx="3">
                  <c:v>1031099.388</c:v>
                </c:pt>
                <c:pt idx="4">
                  <c:v>1164379.564</c:v>
                </c:pt>
                <c:pt idx="5">
                  <c:v>1272730.365</c:v>
                </c:pt>
                <c:pt idx="6">
                  <c:v>1387678.085</c:v>
                </c:pt>
                <c:pt idx="7">
                  <c:v>1390484.585</c:v>
                </c:pt>
                <c:pt idx="8">
                  <c:v>1228858.2749999999</c:v>
                </c:pt>
                <c:pt idx="9">
                  <c:v>1294303.398</c:v>
                </c:pt>
                <c:pt idx="10">
                  <c:v>1116931.0719999999</c:v>
                </c:pt>
                <c:pt idx="11">
                  <c:v>1070368.703</c:v>
                </c:pt>
                <c:pt idx="12">
                  <c:v>969161.41800000006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6251216"/>
        <c:axId val="-1136250128"/>
      </c:lineChart>
      <c:catAx>
        <c:axId val="-11362512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13625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501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13625121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2941973802570452E-2"/>
          <c:y val="0.89801931974997973"/>
          <c:w val="0.7986499574877084"/>
          <c:h val="6.037939701981698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Trigo Duro</a:t>
            </a:r>
            <a:r>
              <a:rPr lang="pt-PT" baseline="0"/>
              <a:t> - Produção, Importação, Exportação e Consumo Aparente 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3518498659124922"/>
          <c:y val="1.2237507019324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290849.05300000001</c:v>
                </c:pt>
                <c:pt idx="1">
                  <c:v>89923.561000000002</c:v>
                </c:pt>
                <c:pt idx="2">
                  <c:v>162991.14199999999</c:v>
                </c:pt>
                <c:pt idx="3">
                  <c:v>107876.829</c:v>
                </c:pt>
                <c:pt idx="4">
                  <c:v>136906.57399999999</c:v>
                </c:pt>
                <c:pt idx="5">
                  <c:v>109378.583</c:v>
                </c:pt>
                <c:pt idx="6">
                  <c:v>136412.897</c:v>
                </c:pt>
                <c:pt idx="7">
                  <c:v>137803.63</c:v>
                </c:pt>
                <c:pt idx="8">
                  <c:v>107628.86900000001</c:v>
                </c:pt>
                <c:pt idx="9">
                  <c:v>95712.762000000002</c:v>
                </c:pt>
                <c:pt idx="10">
                  <c:v>145455.867</c:v>
                </c:pt>
                <c:pt idx="11">
                  <c:v>167729.98699999999</c:v>
                </c:pt>
                <c:pt idx="12">
                  <c:v>157889.51</c:v>
                </c:pt>
              </c:numCache>
            </c:numRef>
          </c:val>
        </c:ser>
        <c:ser>
          <c:idx val="2"/>
          <c:order val="1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7460.1120000000001</c:v>
                </c:pt>
                <c:pt idx="1">
                  <c:v>4929.2939999999999</c:v>
                </c:pt>
                <c:pt idx="2">
                  <c:v>7428.2439999999997</c:v>
                </c:pt>
                <c:pt idx="3">
                  <c:v>888.60599999999999</c:v>
                </c:pt>
                <c:pt idx="4">
                  <c:v>3104.6790000000001</c:v>
                </c:pt>
                <c:pt idx="5">
                  <c:v>7466.4059999999999</c:v>
                </c:pt>
                <c:pt idx="6">
                  <c:v>19329.782999999999</c:v>
                </c:pt>
                <c:pt idx="7">
                  <c:v>24118.917000000001</c:v>
                </c:pt>
                <c:pt idx="8">
                  <c:v>9960.9869999999992</c:v>
                </c:pt>
                <c:pt idx="9">
                  <c:v>2095.9609999999998</c:v>
                </c:pt>
                <c:pt idx="10">
                  <c:v>1428.41</c:v>
                </c:pt>
                <c:pt idx="11">
                  <c:v>2838.0819999999999</c:v>
                </c:pt>
                <c:pt idx="12">
                  <c:v>4623.6080000000002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6258832"/>
        <c:axId val="-1136238160"/>
      </c:barChart>
      <c:lineChart>
        <c:grouping val="standard"/>
        <c:varyColors val="0"/>
        <c:ser>
          <c:idx val="3"/>
          <c:order val="2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 cmpd="sng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val>
            <c:numRef>
              <c:f>'6'!$D$3:$P$3</c:f>
              <c:numCache>
                <c:formatCode>#,##0</c:formatCode>
                <c:ptCount val="13"/>
                <c:pt idx="0">
                  <c:v>15615</c:v>
                </c:pt>
                <c:pt idx="1">
                  <c:v>3907</c:v>
                </c:pt>
                <c:pt idx="2">
                  <c:v>4268</c:v>
                </c:pt>
                <c:pt idx="3">
                  <c:v>2678</c:v>
                </c:pt>
                <c:pt idx="4">
                  <c:v>3836</c:v>
                </c:pt>
                <c:pt idx="5">
                  <c:v>5903</c:v>
                </c:pt>
                <c:pt idx="6">
                  <c:v>12718</c:v>
                </c:pt>
                <c:pt idx="7">
                  <c:v>9346</c:v>
                </c:pt>
                <c:pt idx="8">
                  <c:v>11178</c:v>
                </c:pt>
                <c:pt idx="9">
                  <c:v>11790</c:v>
                </c:pt>
                <c:pt idx="10">
                  <c:v>10273</c:v>
                </c:pt>
                <c:pt idx="11">
                  <c:v>11865</c:v>
                </c:pt>
                <c:pt idx="12">
                  <c:v>12656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val>
            <c:numRef>
              <c:f>'6'!$D$8:$P$8</c:f>
              <c:numCache>
                <c:formatCode>#,##0</c:formatCode>
                <c:ptCount val="13"/>
                <c:pt idx="0">
                  <c:v>299003.94099999999</c:v>
                </c:pt>
                <c:pt idx="1">
                  <c:v>88901.267000000007</c:v>
                </c:pt>
                <c:pt idx="2">
                  <c:v>159830.89799999999</c:v>
                </c:pt>
                <c:pt idx="3">
                  <c:v>109666.223</c:v>
                </c:pt>
                <c:pt idx="4">
                  <c:v>137637.89499999999</c:v>
                </c:pt>
                <c:pt idx="5">
                  <c:v>107815.177</c:v>
                </c:pt>
                <c:pt idx="6">
                  <c:v>129801.114</c:v>
                </c:pt>
                <c:pt idx="7">
                  <c:v>123030.713</c:v>
                </c:pt>
                <c:pt idx="8">
                  <c:v>108845.88200000001</c:v>
                </c:pt>
                <c:pt idx="9">
                  <c:v>105406.80100000001</c:v>
                </c:pt>
                <c:pt idx="10">
                  <c:v>154300.45699999999</c:v>
                </c:pt>
                <c:pt idx="11">
                  <c:v>176756.905</c:v>
                </c:pt>
                <c:pt idx="12">
                  <c:v>165921.902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6258832"/>
        <c:axId val="-1136238160"/>
      </c:lineChart>
      <c:catAx>
        <c:axId val="-11362588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13623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62381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13625883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2941973802570452E-2"/>
          <c:y val="0.89801931974997973"/>
          <c:w val="0.7986499574877084"/>
          <c:h val="6.037939701981698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pt/imgres?imgurl=http://aprendaplantar.com/wp-content/uploads/2015/05/Plantando-Milho.jpg&amp;imgrefurl=http://aprendaplantar.com/cereais/como-plantar-milho/&amp;h=434&amp;w=650&amp;tbnid=KDk9TsFrTOOZ_M:&amp;docid=gySXZv1a-mMSeM&amp;hl=pt-PT&amp;ei=KPc4Vq_9Ocmpa6LepMAJ&amp;tbm=isch&amp;ved=0CDAQMygAMABqFQoTCK-x8srr9MgCFcnUGgodIi8Jm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406978</xdr:colOff>
      <xdr:row>7</xdr:row>
      <xdr:rowOff>77930</xdr:rowOff>
    </xdr:from>
    <xdr:to>
      <xdr:col>0</xdr:col>
      <xdr:colOff>2393484</xdr:colOff>
      <xdr:row>8</xdr:row>
      <xdr:rowOff>147204</xdr:rowOff>
    </xdr:to>
    <xdr:pic>
      <xdr:nvPicPr>
        <xdr:cNvPr id="5129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78" y="2242703"/>
          <a:ext cx="1986506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76200</xdr:rowOff>
    </xdr:to>
    <xdr:sp macro="" textlink="">
      <xdr:nvSpPr>
        <xdr:cNvPr id="1025" name="AutoShape 1" descr="Resultado de imagem para milho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76200</xdr:rowOff>
    </xdr:to>
    <xdr:sp macro="" textlink="">
      <xdr:nvSpPr>
        <xdr:cNvPr id="1026" name="AutoShape 2" descr="Resultado de imagem para milho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76200</xdr:rowOff>
    </xdr:to>
    <xdr:sp macro="" textlink="">
      <xdr:nvSpPr>
        <xdr:cNvPr id="1028" name="AutoShape 4" descr="Resultado de imagem para milho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6690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112568</xdr:rowOff>
    </xdr:from>
    <xdr:to>
      <xdr:col>0</xdr:col>
      <xdr:colOff>2478993</xdr:colOff>
      <xdr:row>1</xdr:row>
      <xdr:rowOff>120423</xdr:rowOff>
    </xdr:to>
    <xdr:pic>
      <xdr:nvPicPr>
        <xdr:cNvPr id="10" name="Imagem 9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112568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60615</xdr:colOff>
      <xdr:row>2</xdr:row>
      <xdr:rowOff>51955</xdr:rowOff>
    </xdr:from>
    <xdr:to>
      <xdr:col>0</xdr:col>
      <xdr:colOff>2497941</xdr:colOff>
      <xdr:row>7</xdr:row>
      <xdr:rowOff>112568</xdr:rowOff>
    </xdr:to>
    <xdr:pic>
      <xdr:nvPicPr>
        <xdr:cNvPr id="11" name="Imagem 10" descr="Introdução do trigo na alimentação do bebé - Comida de Bebé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5" y="658091"/>
          <a:ext cx="2437326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800602</xdr:colOff>
      <xdr:row>25</xdr:row>
      <xdr:rowOff>32062</xdr:rowOff>
    </xdr:from>
    <xdr:to>
      <xdr:col>7</xdr:col>
      <xdr:colOff>820654</xdr:colOff>
      <xdr:row>45</xdr:row>
      <xdr:rowOff>60637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723900</xdr:colOff>
      <xdr:row>25</xdr:row>
      <xdr:rowOff>59752</xdr:rowOff>
    </xdr:from>
    <xdr:to>
      <xdr:col>16</xdr:col>
      <xdr:colOff>104775</xdr:colOff>
      <xdr:row>46</xdr:row>
      <xdr:rowOff>15127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1107909</xdr:colOff>
      <xdr:row>19</xdr:row>
      <xdr:rowOff>47622</xdr:rowOff>
    </xdr:from>
    <xdr:to>
      <xdr:col>7</xdr:col>
      <xdr:colOff>832184</xdr:colOff>
      <xdr:row>40</xdr:row>
      <xdr:rowOff>19551</xdr:rowOff>
    </xdr:to>
    <xdr:graphicFrame macro="">
      <xdr:nvGraphicFramePr>
        <xdr:cNvPr id="20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619125</xdr:colOff>
      <xdr:row>19</xdr:row>
      <xdr:rowOff>133350</xdr:rowOff>
    </xdr:from>
    <xdr:to>
      <xdr:col>15</xdr:col>
      <xdr:colOff>819650</xdr:colOff>
      <xdr:row>40</xdr:row>
      <xdr:rowOff>105279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742846</xdr:colOff>
      <xdr:row>12</xdr:row>
      <xdr:rowOff>120588</xdr:rowOff>
    </xdr:from>
    <xdr:to>
      <xdr:col>6</xdr:col>
      <xdr:colOff>845949</xdr:colOff>
      <xdr:row>33</xdr:row>
      <xdr:rowOff>159613</xdr:rowOff>
    </xdr:to>
    <xdr:graphicFrame macro="">
      <xdr:nvGraphicFramePr>
        <xdr:cNvPr id="307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719982</xdr:colOff>
      <xdr:row>13</xdr:row>
      <xdr:rowOff>40551</xdr:rowOff>
    </xdr:from>
    <xdr:to>
      <xdr:col>15</xdr:col>
      <xdr:colOff>202321</xdr:colOff>
      <xdr:row>33</xdr:row>
      <xdr:rowOff>139770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592554</xdr:colOff>
      <xdr:row>30</xdr:row>
      <xdr:rowOff>15707</xdr:rowOff>
    </xdr:from>
    <xdr:to>
      <xdr:col>15</xdr:col>
      <xdr:colOff>177966</xdr:colOff>
      <xdr:row>52</xdr:row>
      <xdr:rowOff>14205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844550</xdr:colOff>
      <xdr:row>29</xdr:row>
      <xdr:rowOff>139700</xdr:rowOff>
    </xdr:from>
    <xdr:to>
      <xdr:col>7</xdr:col>
      <xdr:colOff>87062</xdr:colOff>
      <xdr:row>51</xdr:row>
      <xdr:rowOff>135023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8.7109375" style="2" customWidth="1"/>
    <col min="2" max="2" width="44.7109375" style="2" customWidth="1"/>
    <col min="3" max="16384" width="9.140625" style="2"/>
  </cols>
  <sheetData>
    <row r="1" spans="1:5" ht="24" customHeight="1" x14ac:dyDescent="0.2">
      <c r="B1" s="41" t="s">
        <v>82</v>
      </c>
    </row>
    <row r="2" spans="1:5" ht="24" customHeight="1" x14ac:dyDescent="0.2">
      <c r="A2" s="81" t="s">
        <v>123</v>
      </c>
      <c r="B2" s="42" t="s">
        <v>83</v>
      </c>
    </row>
    <row r="3" spans="1:5" ht="24.95" customHeight="1" x14ac:dyDescent="0.2">
      <c r="A3" s="80"/>
      <c r="B3" s="43" t="s">
        <v>0</v>
      </c>
    </row>
    <row r="4" spans="1:5" ht="24.95" customHeight="1" x14ac:dyDescent="0.2">
      <c r="B4" s="43" t="s">
        <v>45</v>
      </c>
    </row>
    <row r="5" spans="1:5" ht="24.95" customHeight="1" x14ac:dyDescent="0.2">
      <c r="B5" s="43" t="s">
        <v>46</v>
      </c>
    </row>
    <row r="6" spans="1:5" ht="24.95" customHeight="1" x14ac:dyDescent="0.2">
      <c r="B6" s="43" t="s">
        <v>54</v>
      </c>
    </row>
    <row r="7" spans="1:5" ht="24.95" customHeight="1" x14ac:dyDescent="0.2">
      <c r="B7" s="43" t="s">
        <v>50</v>
      </c>
      <c r="E7"/>
    </row>
    <row r="8" spans="1:5" ht="24.95" customHeight="1" x14ac:dyDescent="0.2">
      <c r="A8" s="55" t="s">
        <v>44</v>
      </c>
      <c r="B8" s="43" t="s">
        <v>39</v>
      </c>
    </row>
    <row r="9" spans="1:5" ht="24.75" customHeight="1" x14ac:dyDescent="0.2"/>
    <row r="11" spans="1:5" x14ac:dyDescent="0.2">
      <c r="B11"/>
    </row>
    <row r="13" spans="1:5" ht="18" x14ac:dyDescent="0.2">
      <c r="A13" s="44"/>
      <c r="B13" s="44"/>
    </row>
    <row r="16" spans="1:5" ht="18" x14ac:dyDescent="0.25">
      <c r="A16" s="47"/>
      <c r="B16" s="47"/>
    </row>
    <row r="18" spans="1:2" x14ac:dyDescent="0.2">
      <c r="A18"/>
      <c r="B18"/>
    </row>
    <row r="19" spans="1:2" x14ac:dyDescent="0.2">
      <c r="A19"/>
    </row>
    <row r="20" spans="1:2" x14ac:dyDescent="0.2">
      <c r="A20"/>
    </row>
    <row r="21" spans="1:2" x14ac:dyDescent="0.2">
      <c r="A21"/>
    </row>
    <row r="22" spans="1:2" x14ac:dyDescent="0.2">
      <c r="A22"/>
    </row>
    <row r="23" spans="1:2" x14ac:dyDescent="0.2">
      <c r="A23"/>
    </row>
    <row r="24" spans="1:2" x14ac:dyDescent="0.2">
      <c r="A24"/>
    </row>
    <row r="25" spans="1:2" x14ac:dyDescent="0.2">
      <c r="A25"/>
    </row>
    <row r="26" spans="1:2" x14ac:dyDescent="0.2">
      <c r="A26"/>
    </row>
    <row r="27" spans="1:2" x14ac:dyDescent="0.2">
      <c r="A27"/>
    </row>
    <row r="28" spans="1:2" x14ac:dyDescent="0.2">
      <c r="A28"/>
    </row>
    <row r="29" spans="1:2" x14ac:dyDescent="0.2">
      <c r="A29"/>
    </row>
    <row r="30" spans="1:2" x14ac:dyDescent="0.2">
      <c r="A30"/>
    </row>
    <row r="31" spans="1:2" x14ac:dyDescent="0.2">
      <c r="A31"/>
    </row>
    <row r="32" spans="1:2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</sheetData>
  <sheetProtection selectLockedCells="1" selectUnlockedCells="1"/>
  <phoneticPr fontId="8" type="noConversion"/>
  <hyperlinks>
    <hyperlink ref="B3" location="1!A1" display="1. Comércio Internacional"/>
    <hyperlink ref="B6" location="4!A1" display="4. Área e Produção"/>
    <hyperlink ref="B8" location="'6'!A1" display="7. Indicadores de análise do Comércio Internacional"/>
    <hyperlink ref="B7" location="'5'!A1" display="5. Balanços de Aprovisionamento"/>
    <hyperlink ref="B4" location="2!A1" display="2. Destinos das Saídas - UE/PT"/>
    <hyperlink ref="B5" location="3!A1" display="3. Principais Destinos das Saídas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1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20.7109375" style="2" customWidth="1"/>
    <col min="3" max="3" width="13.7109375" style="2" customWidth="1"/>
    <col min="4" max="4" width="8.7109375" style="2" customWidth="1"/>
    <col min="5" max="17" width="12.7109375" style="2" customWidth="1"/>
    <col min="18" max="18" width="7" style="2" customWidth="1"/>
    <col min="19" max="19" width="6.140625" style="2" customWidth="1"/>
    <col min="20" max="20" width="10.140625" style="2" bestFit="1" customWidth="1"/>
    <col min="21" max="21" width="12.7109375" style="2" bestFit="1" customWidth="1"/>
    <col min="22" max="22" width="11.140625" style="2" bestFit="1" customWidth="1"/>
    <col min="23" max="16384" width="9.140625" style="2"/>
  </cols>
  <sheetData>
    <row r="1" spans="2:23" ht="29.85" customHeight="1" x14ac:dyDescent="0.2">
      <c r="B1" s="23" t="s">
        <v>84</v>
      </c>
      <c r="F1" s="11"/>
    </row>
    <row r="2" spans="2:23" ht="21" customHeight="1" x14ac:dyDescent="0.2">
      <c r="B2" s="3" t="s">
        <v>19</v>
      </c>
      <c r="C2" s="3" t="s">
        <v>1</v>
      </c>
      <c r="D2" s="21" t="s">
        <v>2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5.95" customHeight="1" x14ac:dyDescent="0.2">
      <c r="B3" s="138" t="s">
        <v>86</v>
      </c>
      <c r="C3" s="140" t="s">
        <v>116</v>
      </c>
      <c r="D3" s="83" t="s">
        <v>3</v>
      </c>
      <c r="E3" s="7">
        <v>290849.05300000001</v>
      </c>
      <c r="F3" s="7">
        <v>89923.561000000002</v>
      </c>
      <c r="G3" s="7">
        <v>162991.14199999999</v>
      </c>
      <c r="H3" s="7">
        <v>107876.829</v>
      </c>
      <c r="I3" s="7">
        <v>136906.57399999999</v>
      </c>
      <c r="J3" s="7">
        <v>109378.583</v>
      </c>
      <c r="K3" s="7">
        <v>136412.897</v>
      </c>
      <c r="L3" s="7">
        <v>137803.63</v>
      </c>
      <c r="M3" s="7">
        <v>107628.86900000001</v>
      </c>
      <c r="N3" s="7">
        <v>95712.762000000002</v>
      </c>
      <c r="O3" s="7">
        <v>145455.867</v>
      </c>
      <c r="P3" s="7">
        <v>167729.98699999999</v>
      </c>
      <c r="Q3" s="7">
        <v>157889.51</v>
      </c>
    </row>
    <row r="4" spans="2:23" ht="15.75" customHeight="1" x14ac:dyDescent="0.2">
      <c r="B4" s="138"/>
      <c r="C4" s="140"/>
      <c r="D4" s="84" t="s">
        <v>4</v>
      </c>
      <c r="E4" s="7">
        <v>7460.1120000000001</v>
      </c>
      <c r="F4" s="7">
        <v>4929.2939999999999</v>
      </c>
      <c r="G4" s="7">
        <v>7428.2439999999997</v>
      </c>
      <c r="H4" s="7">
        <v>888.60599999999999</v>
      </c>
      <c r="I4" s="7">
        <v>3104.6790000000001</v>
      </c>
      <c r="J4" s="7">
        <v>7466.4059999999999</v>
      </c>
      <c r="K4" s="7">
        <v>19329.782999999999</v>
      </c>
      <c r="L4" s="7">
        <v>24118.917000000001</v>
      </c>
      <c r="M4" s="7">
        <v>9960.9869999999992</v>
      </c>
      <c r="N4" s="7">
        <v>2095.9609999999998</v>
      </c>
      <c r="O4" s="7">
        <v>1428.41</v>
      </c>
      <c r="P4" s="7">
        <v>2838.0819999999999</v>
      </c>
      <c r="Q4" s="7">
        <v>4623.6080000000002</v>
      </c>
      <c r="U4" s="10"/>
      <c r="V4" s="10"/>
      <c r="W4" s="10"/>
    </row>
    <row r="5" spans="2:23" ht="15.95" customHeight="1" x14ac:dyDescent="0.2">
      <c r="B5" s="138"/>
      <c r="C5" s="140"/>
      <c r="D5" s="85" t="s">
        <v>5</v>
      </c>
      <c r="E5" s="8">
        <f>E4-E3</f>
        <v>-283388.94099999999</v>
      </c>
      <c r="F5" s="8">
        <f t="shared" ref="F5" si="0">F4-F3</f>
        <v>-84994.267000000007</v>
      </c>
      <c r="G5" s="8">
        <f t="shared" ref="G5:L5" si="1">G4-G3</f>
        <v>-155562.89799999999</v>
      </c>
      <c r="H5" s="8">
        <f t="shared" si="1"/>
        <v>-106988.223</v>
      </c>
      <c r="I5" s="8">
        <f t="shared" si="1"/>
        <v>-133801.89499999999</v>
      </c>
      <c r="J5" s="8">
        <f t="shared" si="1"/>
        <v>-101912.177</v>
      </c>
      <c r="K5" s="8">
        <f t="shared" si="1"/>
        <v>-117083.114</v>
      </c>
      <c r="L5" s="8">
        <f t="shared" si="1"/>
        <v>-113684.713</v>
      </c>
      <c r="M5" s="8">
        <f t="shared" ref="M5:N5" si="2">M4-M3</f>
        <v>-97667.882000000012</v>
      </c>
      <c r="N5" s="8">
        <f t="shared" si="2"/>
        <v>-93616.801000000007</v>
      </c>
      <c r="O5" s="8">
        <f t="shared" ref="O5:P5" si="3">O4-O3</f>
        <v>-144027.45699999999</v>
      </c>
      <c r="P5" s="8">
        <f t="shared" si="3"/>
        <v>-164891.905</v>
      </c>
      <c r="Q5" s="8">
        <f t="shared" ref="Q5" si="4">Q4-Q3</f>
        <v>-153265.902</v>
      </c>
      <c r="V5" s="10"/>
      <c r="W5" s="10"/>
    </row>
    <row r="6" spans="2:23" ht="15.95" customHeight="1" x14ac:dyDescent="0.2">
      <c r="B6" s="138"/>
      <c r="C6" s="140" t="s">
        <v>117</v>
      </c>
      <c r="D6" s="83" t="s">
        <v>3</v>
      </c>
      <c r="E6" s="7">
        <v>45395.735999999997</v>
      </c>
      <c r="F6" s="7">
        <v>29492.350999999999</v>
      </c>
      <c r="G6" s="7">
        <v>45108.177000000003</v>
      </c>
      <c r="H6" s="7">
        <v>30137.955000000002</v>
      </c>
      <c r="I6" s="7">
        <v>36462.29</v>
      </c>
      <c r="J6" s="7">
        <v>34055.877</v>
      </c>
      <c r="K6" s="7">
        <v>30597.198</v>
      </c>
      <c r="L6" s="7">
        <v>28362.118999999999</v>
      </c>
      <c r="M6" s="7">
        <v>24905.462</v>
      </c>
      <c r="N6" s="7">
        <v>21951.794000000002</v>
      </c>
      <c r="O6" s="7">
        <v>37730.103999999999</v>
      </c>
      <c r="P6" s="7">
        <v>49077.646000000001</v>
      </c>
      <c r="Q6" s="7">
        <v>72946.902000000002</v>
      </c>
      <c r="R6" s="14"/>
      <c r="S6" s="12"/>
      <c r="U6" s="54"/>
      <c r="V6" s="10"/>
      <c r="W6" s="10"/>
    </row>
    <row r="7" spans="2:23" ht="15.95" customHeight="1" x14ac:dyDescent="0.2">
      <c r="B7" s="138"/>
      <c r="C7" s="140"/>
      <c r="D7" s="84" t="s">
        <v>4</v>
      </c>
      <c r="E7" s="7">
        <v>1194.8030000000001</v>
      </c>
      <c r="F7" s="7">
        <v>1113.8119999999999</v>
      </c>
      <c r="G7" s="7">
        <v>1658.712</v>
      </c>
      <c r="H7" s="7">
        <v>214.39699999999999</v>
      </c>
      <c r="I7" s="7">
        <v>777.745</v>
      </c>
      <c r="J7" s="7">
        <v>1594.597</v>
      </c>
      <c r="K7" s="7">
        <v>3686.8939999999998</v>
      </c>
      <c r="L7" s="7">
        <v>4567.6790000000001</v>
      </c>
      <c r="M7" s="7">
        <v>1867.625</v>
      </c>
      <c r="N7" s="7">
        <v>412.94400000000002</v>
      </c>
      <c r="O7" s="7">
        <v>362.30900000000003</v>
      </c>
      <c r="P7" s="7">
        <v>893.87900000000002</v>
      </c>
      <c r="Q7" s="7">
        <v>2270.9960000000001</v>
      </c>
      <c r="R7"/>
      <c r="V7" s="10"/>
      <c r="W7" s="10"/>
    </row>
    <row r="8" spans="2:23" ht="15.95" customHeight="1" x14ac:dyDescent="0.2">
      <c r="B8" s="139"/>
      <c r="C8" s="141"/>
      <c r="D8" s="86" t="s">
        <v>5</v>
      </c>
      <c r="E8" s="33">
        <f>E7-E6</f>
        <v>-44200.932999999997</v>
      </c>
      <c r="F8" s="33">
        <f t="shared" ref="F8" si="5">F7-F6</f>
        <v>-28378.538999999997</v>
      </c>
      <c r="G8" s="33">
        <f t="shared" ref="G8:L8" si="6">G7-G6</f>
        <v>-43449.465000000004</v>
      </c>
      <c r="H8" s="33">
        <f t="shared" si="6"/>
        <v>-29923.558000000001</v>
      </c>
      <c r="I8" s="33">
        <f t="shared" si="6"/>
        <v>-35684.544999999998</v>
      </c>
      <c r="J8" s="33">
        <f t="shared" si="6"/>
        <v>-32461.279999999999</v>
      </c>
      <c r="K8" s="33">
        <f t="shared" si="6"/>
        <v>-26910.304</v>
      </c>
      <c r="L8" s="33">
        <f t="shared" si="6"/>
        <v>-23794.44</v>
      </c>
      <c r="M8" s="33">
        <f t="shared" ref="M8:N8" si="7">M7-M6</f>
        <v>-23037.837</v>
      </c>
      <c r="N8" s="33">
        <f t="shared" si="7"/>
        <v>-21538.850000000002</v>
      </c>
      <c r="O8" s="33">
        <f t="shared" ref="O8:P8" si="8">O7-O6</f>
        <v>-37367.794999999998</v>
      </c>
      <c r="P8" s="33">
        <f t="shared" si="8"/>
        <v>-48183.767</v>
      </c>
      <c r="Q8" s="33">
        <f t="shared" ref="Q8" si="9">Q7-Q6</f>
        <v>-70675.906000000003</v>
      </c>
      <c r="U8" s="10"/>
      <c r="V8" s="10"/>
      <c r="W8" s="10"/>
    </row>
    <row r="9" spans="2:23" ht="8.1" customHeight="1" x14ac:dyDescent="0.2">
      <c r="B9" s="87"/>
      <c r="C9" s="87"/>
      <c r="D9" s="87"/>
      <c r="R9" s="51"/>
      <c r="S9" s="51"/>
      <c r="U9" s="12"/>
      <c r="V9" s="10"/>
      <c r="W9" s="10"/>
    </row>
    <row r="10" spans="2:23" ht="15.95" customHeight="1" x14ac:dyDescent="0.2">
      <c r="B10" s="88" t="s">
        <v>20</v>
      </c>
      <c r="C10" s="89"/>
      <c r="D10" s="90" t="s">
        <v>6</v>
      </c>
      <c r="E10" s="58">
        <f t="shared" ref="E10:G10" si="10">E6/E3</f>
        <v>0.15608005435039182</v>
      </c>
      <c r="F10" s="58">
        <f t="shared" si="10"/>
        <v>0.32797134223810376</v>
      </c>
      <c r="G10" s="58">
        <f t="shared" si="10"/>
        <v>0.2767523219145247</v>
      </c>
      <c r="H10" s="58">
        <f t="shared" ref="H10:I10" si="11">H6/H3</f>
        <v>0.27937375689824923</v>
      </c>
      <c r="I10" s="58">
        <f t="shared" si="11"/>
        <v>0.2663297235091136</v>
      </c>
      <c r="J10" s="58">
        <f t="shared" ref="J10:K10" si="12">J6/J3</f>
        <v>0.3113578185594158</v>
      </c>
      <c r="K10" s="58">
        <f t="shared" si="12"/>
        <v>0.2242984253900861</v>
      </c>
      <c r="L10" s="58">
        <f t="shared" ref="L10:M10" si="13">L6/L3</f>
        <v>0.20581547089869837</v>
      </c>
      <c r="M10" s="58">
        <f t="shared" si="13"/>
        <v>0.23140131668576763</v>
      </c>
      <c r="N10" s="58">
        <f t="shared" ref="N10:O10" si="14">N6/N3</f>
        <v>0.2293507526195932</v>
      </c>
      <c r="O10" s="58">
        <f t="shared" si="14"/>
        <v>0.2593921082605764</v>
      </c>
      <c r="P10" s="58">
        <f t="shared" ref="P10:Q10" si="15">P6/P3</f>
        <v>0.29259911645971809</v>
      </c>
      <c r="Q10" s="58">
        <f t="shared" si="15"/>
        <v>0.46201234014850001</v>
      </c>
      <c r="V10" s="10"/>
      <c r="W10" s="10"/>
    </row>
    <row r="11" spans="2:23" ht="15.95" customHeight="1" x14ac:dyDescent="0.2">
      <c r="B11" s="91" t="s">
        <v>7</v>
      </c>
      <c r="C11" s="92"/>
      <c r="D11" s="93" t="s">
        <v>6</v>
      </c>
      <c r="E11" s="59">
        <f t="shared" ref="E11:G11" si="16">E7/E4</f>
        <v>0.1601588555238849</v>
      </c>
      <c r="F11" s="59">
        <f t="shared" si="16"/>
        <v>0.22595771321410327</v>
      </c>
      <c r="G11" s="59">
        <f t="shared" si="16"/>
        <v>0.22329799613475271</v>
      </c>
      <c r="H11" s="59">
        <f t="shared" ref="H11:I11" si="17">H7/H4</f>
        <v>0.24127341026281612</v>
      </c>
      <c r="I11" s="59">
        <f t="shared" si="17"/>
        <v>0.25050737934581963</v>
      </c>
      <c r="J11" s="59">
        <f t="shared" ref="J11:K11" si="18">J7/J4</f>
        <v>0.21356955407996833</v>
      </c>
      <c r="K11" s="59">
        <f t="shared" si="18"/>
        <v>0.1907364402383617</v>
      </c>
      <c r="L11" s="59">
        <f t="shared" ref="L11:M11" si="19">L7/L4</f>
        <v>0.18938159619687733</v>
      </c>
      <c r="M11" s="59">
        <f t="shared" si="19"/>
        <v>0.18749397022604289</v>
      </c>
      <c r="N11" s="59">
        <f t="shared" ref="N11:O11" si="20">N7/N4</f>
        <v>0.19701893308129304</v>
      </c>
      <c r="O11" s="59">
        <f t="shared" si="20"/>
        <v>0.25364496188069252</v>
      </c>
      <c r="P11" s="59">
        <f t="shared" ref="P11:Q11" si="21">P7/P4</f>
        <v>0.31495883487510229</v>
      </c>
      <c r="Q11" s="59">
        <f t="shared" si="21"/>
        <v>0.49117399225885933</v>
      </c>
      <c r="V11" s="10"/>
      <c r="W11" s="10"/>
    </row>
    <row r="12" spans="2:23" ht="12" customHeight="1" x14ac:dyDescent="0.2">
      <c r="B12" s="94"/>
      <c r="C12" s="94"/>
      <c r="D12" s="9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4"/>
      <c r="S12" s="12"/>
      <c r="U12" s="54"/>
      <c r="V12" s="10"/>
      <c r="W12" s="10"/>
    </row>
    <row r="13" spans="2:23" ht="15.95" customHeight="1" x14ac:dyDescent="0.2">
      <c r="B13" s="138" t="s">
        <v>88</v>
      </c>
      <c r="C13" s="142" t="s">
        <v>118</v>
      </c>
      <c r="D13" s="96" t="s">
        <v>3</v>
      </c>
      <c r="E13" s="36">
        <v>1242479.798</v>
      </c>
      <c r="F13" s="36">
        <v>1194643.8130000001</v>
      </c>
      <c r="G13" s="36">
        <v>1222863.848</v>
      </c>
      <c r="H13" s="36">
        <v>948982.37699999998</v>
      </c>
      <c r="I13" s="36">
        <v>1106986.504</v>
      </c>
      <c r="J13" s="36">
        <v>1208099.3359999999</v>
      </c>
      <c r="K13" s="36">
        <v>1326333.6059999999</v>
      </c>
      <c r="L13" s="36">
        <v>1362539.3189999999</v>
      </c>
      <c r="M13" s="36">
        <v>1189150.5279999999</v>
      </c>
      <c r="N13" s="36">
        <v>1255487.6000000001</v>
      </c>
      <c r="O13" s="36">
        <v>1056163.71</v>
      </c>
      <c r="P13" s="36">
        <v>1016348.551</v>
      </c>
      <c r="Q13" s="36">
        <v>931951.18900000001</v>
      </c>
      <c r="R13" s="51"/>
      <c r="S13" s="51"/>
      <c r="U13" s="54"/>
      <c r="V13" s="10"/>
      <c r="W13" s="10"/>
    </row>
    <row r="14" spans="2:23" ht="15.95" customHeight="1" x14ac:dyDescent="0.2">
      <c r="B14" s="138"/>
      <c r="C14" s="143"/>
      <c r="D14" s="84" t="s">
        <v>4</v>
      </c>
      <c r="E14" s="7">
        <v>57078.641000000003</v>
      </c>
      <c r="F14" s="7">
        <v>32568.105</v>
      </c>
      <c r="G14" s="7">
        <v>33546.226999999999</v>
      </c>
      <c r="H14" s="7">
        <v>7218.9889999999996</v>
      </c>
      <c r="I14" s="7">
        <v>37563.94</v>
      </c>
      <c r="J14" s="7">
        <v>9858.9709999999995</v>
      </c>
      <c r="K14" s="7">
        <v>15954.521000000001</v>
      </c>
      <c r="L14" s="7">
        <v>22318.734</v>
      </c>
      <c r="M14" s="7">
        <v>16863.253000000001</v>
      </c>
      <c r="N14" s="7">
        <v>23867.202000000001</v>
      </c>
      <c r="O14" s="7">
        <v>9642.6380000000008</v>
      </c>
      <c r="P14" s="7">
        <v>1218.848</v>
      </c>
      <c r="Q14" s="7">
        <v>9963.7710000000006</v>
      </c>
      <c r="V14" s="10"/>
      <c r="W14" s="10"/>
    </row>
    <row r="15" spans="2:23" ht="15.95" customHeight="1" x14ac:dyDescent="0.2">
      <c r="B15" s="138"/>
      <c r="C15" s="144"/>
      <c r="D15" s="85" t="s">
        <v>5</v>
      </c>
      <c r="E15" s="8">
        <f>E14-E13</f>
        <v>-1185401.1569999999</v>
      </c>
      <c r="F15" s="8">
        <f t="shared" ref="F15" si="22">F14-F13</f>
        <v>-1162075.7080000001</v>
      </c>
      <c r="G15" s="8">
        <f t="shared" ref="G15:L15" si="23">G14-G13</f>
        <v>-1189317.621</v>
      </c>
      <c r="H15" s="8">
        <f t="shared" si="23"/>
        <v>-941763.38800000004</v>
      </c>
      <c r="I15" s="8">
        <f t="shared" si="23"/>
        <v>-1069422.564</v>
      </c>
      <c r="J15" s="8">
        <f t="shared" si="23"/>
        <v>-1198240.365</v>
      </c>
      <c r="K15" s="8">
        <f t="shared" si="23"/>
        <v>-1310379.085</v>
      </c>
      <c r="L15" s="8">
        <f t="shared" si="23"/>
        <v>-1340220.585</v>
      </c>
      <c r="M15" s="8">
        <f t="shared" ref="M15:N15" si="24">M14-M13</f>
        <v>-1172287.2749999999</v>
      </c>
      <c r="N15" s="8">
        <f t="shared" si="24"/>
        <v>-1231620.398</v>
      </c>
      <c r="O15" s="8">
        <f t="shared" ref="O15:P15" si="25">O14-O13</f>
        <v>-1046521.0719999999</v>
      </c>
      <c r="P15" s="8">
        <f t="shared" si="25"/>
        <v>-1015129.703</v>
      </c>
      <c r="Q15" s="8">
        <f t="shared" ref="Q15" si="26">Q14-Q13</f>
        <v>-921987.41800000006</v>
      </c>
      <c r="R15" s="51"/>
      <c r="U15" s="12"/>
      <c r="V15" s="10"/>
      <c r="W15" s="10"/>
    </row>
    <row r="16" spans="2:23" ht="15.95" customHeight="1" x14ac:dyDescent="0.2">
      <c r="B16" s="138"/>
      <c r="C16" s="142" t="s">
        <v>117</v>
      </c>
      <c r="D16" s="83" t="s">
        <v>3</v>
      </c>
      <c r="E16" s="7">
        <v>215157.40400000001</v>
      </c>
      <c r="F16" s="7">
        <v>276117.58299999998</v>
      </c>
      <c r="G16" s="7">
        <v>293889.79599999997</v>
      </c>
      <c r="H16" s="7">
        <v>224470.01300000001</v>
      </c>
      <c r="I16" s="7">
        <v>228916.527</v>
      </c>
      <c r="J16" s="7">
        <v>236039.49400000001</v>
      </c>
      <c r="K16" s="7">
        <v>230629.9</v>
      </c>
      <c r="L16" s="7">
        <v>246026.68299999999</v>
      </c>
      <c r="M16" s="7">
        <v>231398.50700000001</v>
      </c>
      <c r="N16" s="7">
        <v>242976.99400000001</v>
      </c>
      <c r="O16" s="7">
        <v>217441.274</v>
      </c>
      <c r="P16" s="7">
        <v>253934.364</v>
      </c>
      <c r="Q16" s="7">
        <v>341947.46600000001</v>
      </c>
      <c r="V16" s="10"/>
      <c r="W16" s="10"/>
    </row>
    <row r="17" spans="2:23" ht="15.95" customHeight="1" x14ac:dyDescent="0.2">
      <c r="B17" s="138"/>
      <c r="C17" s="143"/>
      <c r="D17" s="84" t="s">
        <v>4</v>
      </c>
      <c r="E17" s="7">
        <v>8630.8799999999992</v>
      </c>
      <c r="F17" s="7">
        <v>7194.0379999999996</v>
      </c>
      <c r="G17" s="7">
        <v>8247.3250000000007</v>
      </c>
      <c r="H17" s="7">
        <v>1635.925</v>
      </c>
      <c r="I17" s="7">
        <v>6783.4139999999998</v>
      </c>
      <c r="J17" s="7">
        <v>1949.5730000000001</v>
      </c>
      <c r="K17" s="7">
        <v>3218.0749999999998</v>
      </c>
      <c r="L17" s="7">
        <v>4256.527</v>
      </c>
      <c r="M17" s="7">
        <v>3473.4549999999999</v>
      </c>
      <c r="N17" s="7">
        <v>5286.0789999999997</v>
      </c>
      <c r="O17" s="7">
        <v>2310.9409999999998</v>
      </c>
      <c r="P17" s="7">
        <v>441.34699999999998</v>
      </c>
      <c r="Q17" s="7">
        <v>3349.6959999999999</v>
      </c>
      <c r="R17" s="51"/>
      <c r="U17" s="12"/>
      <c r="V17" s="10"/>
      <c r="W17" s="10"/>
    </row>
    <row r="18" spans="2:23" ht="15.95" customHeight="1" x14ac:dyDescent="0.2">
      <c r="B18" s="139"/>
      <c r="C18" s="141"/>
      <c r="D18" s="86" t="s">
        <v>5</v>
      </c>
      <c r="E18" s="33">
        <f>E17-E16</f>
        <v>-206526.524</v>
      </c>
      <c r="F18" s="33">
        <f t="shared" ref="F18" si="27">F17-F16</f>
        <v>-268923.54499999998</v>
      </c>
      <c r="G18" s="33">
        <f t="shared" ref="G18:L18" si="28">G17-G16</f>
        <v>-285642.47099999996</v>
      </c>
      <c r="H18" s="33">
        <f t="shared" si="28"/>
        <v>-222834.08800000002</v>
      </c>
      <c r="I18" s="33">
        <f t="shared" si="28"/>
        <v>-222133.11300000001</v>
      </c>
      <c r="J18" s="33">
        <f t="shared" si="28"/>
        <v>-234089.921</v>
      </c>
      <c r="K18" s="33">
        <f t="shared" si="28"/>
        <v>-227411.82499999998</v>
      </c>
      <c r="L18" s="33">
        <f t="shared" si="28"/>
        <v>-241770.15599999999</v>
      </c>
      <c r="M18" s="33">
        <f t="shared" ref="M18:N18" si="29">M17-M16</f>
        <v>-227925.05200000003</v>
      </c>
      <c r="N18" s="33">
        <f t="shared" si="29"/>
        <v>-237690.91500000001</v>
      </c>
      <c r="O18" s="33">
        <f t="shared" ref="O18:P18" si="30">O17-O16</f>
        <v>-215130.33300000001</v>
      </c>
      <c r="P18" s="33">
        <f t="shared" si="30"/>
        <v>-253493.01699999999</v>
      </c>
      <c r="Q18" s="33">
        <f t="shared" ref="Q18" si="31">Q17-Q16</f>
        <v>-338597.77</v>
      </c>
      <c r="R18" s="14"/>
      <c r="S18" s="12"/>
      <c r="U18" s="54"/>
      <c r="V18" s="10"/>
      <c r="W18" s="10"/>
    </row>
    <row r="19" spans="2:23" ht="8.1" customHeight="1" x14ac:dyDescent="0.2">
      <c r="B19" s="94"/>
      <c r="C19" s="94"/>
      <c r="D19" s="94"/>
      <c r="E19"/>
      <c r="F19"/>
      <c r="G19"/>
      <c r="H19"/>
      <c r="I19"/>
      <c r="J19"/>
      <c r="K19"/>
      <c r="L19"/>
      <c r="M19"/>
      <c r="N19"/>
      <c r="O19"/>
      <c r="P19"/>
      <c r="Q19"/>
      <c r="R19" s="14"/>
      <c r="S19" s="12"/>
      <c r="U19" s="54"/>
      <c r="V19" s="10"/>
      <c r="W19" s="10"/>
    </row>
    <row r="20" spans="2:23" ht="15.95" customHeight="1" x14ac:dyDescent="0.2">
      <c r="B20" s="88" t="s">
        <v>20</v>
      </c>
      <c r="C20" s="89"/>
      <c r="D20" s="90" t="s">
        <v>6</v>
      </c>
      <c r="E20" s="58">
        <f>E16/E13</f>
        <v>0.17316772823697857</v>
      </c>
      <c r="F20" s="58">
        <f t="shared" ref="F20:F21" si="32">F16/F13</f>
        <v>0.23112963043487503</v>
      </c>
      <c r="G20" s="58">
        <f t="shared" ref="G20:I21" si="33">G16/G13</f>
        <v>0.24032912288694952</v>
      </c>
      <c r="H20" s="58">
        <f t="shared" si="33"/>
        <v>0.23653759905385474</v>
      </c>
      <c r="I20" s="58">
        <f t="shared" si="33"/>
        <v>0.20679251840273566</v>
      </c>
      <c r="J20" s="58">
        <f t="shared" ref="J20:K20" si="34">J16/J13</f>
        <v>0.19538086560127041</v>
      </c>
      <c r="K20" s="58">
        <f t="shared" si="34"/>
        <v>0.17388528719824958</v>
      </c>
      <c r="L20" s="58">
        <f t="shared" ref="L20:M20" si="35">L16/L13</f>
        <v>0.18056483183220345</v>
      </c>
      <c r="M20" s="58">
        <f t="shared" si="35"/>
        <v>0.19459143443276511</v>
      </c>
      <c r="N20" s="58">
        <f t="shared" ref="N20:O20" si="36">N16/N13</f>
        <v>0.19353197435004535</v>
      </c>
      <c r="O20" s="58">
        <f t="shared" si="36"/>
        <v>0.20587838035071288</v>
      </c>
      <c r="P20" s="58">
        <f t="shared" ref="P20:Q20" si="37">P16/P13</f>
        <v>0.24984968370363722</v>
      </c>
      <c r="Q20" s="58">
        <f t="shared" si="37"/>
        <v>0.36691563896915635</v>
      </c>
      <c r="R20" s="51"/>
      <c r="S20" s="51"/>
      <c r="U20" s="12"/>
      <c r="V20" s="10"/>
      <c r="W20" s="10"/>
    </row>
    <row r="21" spans="2:23" ht="15.95" customHeight="1" x14ac:dyDescent="0.2">
      <c r="B21" s="91" t="s">
        <v>7</v>
      </c>
      <c r="C21" s="92"/>
      <c r="D21" s="93" t="s">
        <v>6</v>
      </c>
      <c r="E21" s="59">
        <f>E17/E14</f>
        <v>0.15121032751988608</v>
      </c>
      <c r="F21" s="59">
        <f t="shared" si="32"/>
        <v>0.22089212743572276</v>
      </c>
      <c r="G21" s="59">
        <f t="shared" si="33"/>
        <v>0.24584955559979968</v>
      </c>
      <c r="H21" s="59">
        <f t="shared" si="33"/>
        <v>0.22661414222961138</v>
      </c>
      <c r="I21" s="59">
        <f t="shared" si="33"/>
        <v>0.18058313371813497</v>
      </c>
      <c r="J21" s="59">
        <f t="shared" ref="J21:K21" si="38">J17/J14</f>
        <v>0.19774609338033353</v>
      </c>
      <c r="K21" s="59">
        <f t="shared" si="38"/>
        <v>0.20170301571573346</v>
      </c>
      <c r="L21" s="59">
        <f t="shared" ref="L21:M21" si="39">L17/L14</f>
        <v>0.19071543215668058</v>
      </c>
      <c r="M21" s="59">
        <f t="shared" si="39"/>
        <v>0.20597775530023774</v>
      </c>
      <c r="N21" s="59">
        <f t="shared" ref="N21:O21" si="40">N17/N14</f>
        <v>0.2214787891768796</v>
      </c>
      <c r="O21" s="59">
        <f t="shared" si="40"/>
        <v>0.23965858720404101</v>
      </c>
      <c r="P21" s="59">
        <f t="shared" ref="P21:Q21" si="41">P17/P14</f>
        <v>0.36210175509989762</v>
      </c>
      <c r="Q21" s="59">
        <f t="shared" si="41"/>
        <v>0.33618757396170584</v>
      </c>
      <c r="R21" s="51"/>
      <c r="V21" s="10"/>
      <c r="W21" s="10"/>
    </row>
    <row r="22" spans="2:23" ht="16.5" customHeight="1" x14ac:dyDescent="0.2">
      <c r="B22" s="57"/>
      <c r="C22" s="35"/>
      <c r="D22" s="35"/>
      <c r="E22" s="35"/>
      <c r="F22" s="35"/>
      <c r="M22"/>
      <c r="N22"/>
      <c r="O22"/>
      <c r="P22"/>
      <c r="Q22" s="51"/>
      <c r="V22" s="10"/>
      <c r="W22" s="10"/>
    </row>
    <row r="23" spans="2:23" x14ac:dyDescent="0.2">
      <c r="B23" s="17"/>
      <c r="E23" s="12"/>
      <c r="M23"/>
      <c r="N23"/>
      <c r="O23"/>
      <c r="P23"/>
      <c r="Q23" s="51"/>
      <c r="V23" s="10"/>
      <c r="W23" s="10"/>
    </row>
    <row r="24" spans="2:23" x14ac:dyDescent="0.2">
      <c r="E24" s="12"/>
      <c r="F24" s="12"/>
      <c r="G24"/>
      <c r="P24" s="11" t="s">
        <v>8</v>
      </c>
      <c r="Q24" s="51"/>
      <c r="R24" s="51"/>
      <c r="S24" s="51"/>
      <c r="U24" s="54"/>
      <c r="V24" s="10"/>
      <c r="W24" s="10"/>
    </row>
    <row r="25" spans="2:23" x14ac:dyDescent="0.2">
      <c r="E25"/>
      <c r="F25"/>
      <c r="G25"/>
      <c r="M25"/>
      <c r="N25"/>
      <c r="O25"/>
      <c r="P25"/>
      <c r="Q25" s="51"/>
      <c r="V25" s="10"/>
      <c r="W25" s="10"/>
    </row>
    <row r="26" spans="2:23" x14ac:dyDescent="0.2">
      <c r="E26"/>
      <c r="F26"/>
      <c r="G26"/>
      <c r="Q26" s="51"/>
      <c r="R26" s="51"/>
      <c r="S26" s="51"/>
      <c r="U26" s="12"/>
      <c r="V26" s="10"/>
      <c r="W26" s="10"/>
    </row>
    <row r="27" spans="2:23" x14ac:dyDescent="0.2">
      <c r="E27"/>
      <c r="F27"/>
      <c r="G27"/>
      <c r="Q27" s="51"/>
      <c r="R27" s="51"/>
      <c r="V27" s="10"/>
      <c r="W27" s="10"/>
    </row>
    <row r="28" spans="2:23" x14ac:dyDescent="0.2">
      <c r="E28"/>
      <c r="F28"/>
      <c r="G28"/>
    </row>
    <row r="29" spans="2:23" x14ac:dyDescent="0.2">
      <c r="E29"/>
      <c r="F29"/>
      <c r="G29"/>
    </row>
    <row r="30" spans="2:23" x14ac:dyDescent="0.2">
      <c r="E30"/>
      <c r="F30"/>
      <c r="G30"/>
    </row>
    <row r="31" spans="2:23" x14ac:dyDescent="0.2">
      <c r="E31"/>
      <c r="F31"/>
      <c r="G31"/>
    </row>
    <row r="32" spans="2:23" x14ac:dyDescent="0.2">
      <c r="E32"/>
      <c r="F32"/>
      <c r="G32"/>
    </row>
    <row r="33" spans="5:7" x14ac:dyDescent="0.2">
      <c r="E33"/>
      <c r="F33"/>
      <c r="G33"/>
    </row>
    <row r="34" spans="5:7" x14ac:dyDescent="0.2">
      <c r="E34"/>
      <c r="F34"/>
      <c r="G34"/>
    </row>
    <row r="35" spans="5:7" x14ac:dyDescent="0.2">
      <c r="E35"/>
      <c r="F35"/>
      <c r="G35"/>
    </row>
    <row r="36" spans="5:7" x14ac:dyDescent="0.2">
      <c r="E36"/>
      <c r="F36"/>
      <c r="G36"/>
    </row>
    <row r="37" spans="5:7" x14ac:dyDescent="0.2">
      <c r="E37"/>
      <c r="F37"/>
      <c r="G37"/>
    </row>
    <row r="69" spans="5:16" x14ac:dyDescent="0.2"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5:16" x14ac:dyDescent="0.2"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2" spans="5:16" x14ac:dyDescent="0.2"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5:16" x14ac:dyDescent="0.2"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87" spans="5:8" x14ac:dyDescent="0.2">
      <c r="E87" s="12"/>
      <c r="F87" s="12"/>
      <c r="G87" s="12"/>
    </row>
    <row r="88" spans="5:8" x14ac:dyDescent="0.2">
      <c r="E88" s="12"/>
      <c r="F88" s="12"/>
      <c r="G88" s="12"/>
      <c r="H88" s="12"/>
    </row>
    <row r="89" spans="5:8" x14ac:dyDescent="0.2">
      <c r="E89" s="12"/>
      <c r="F89" s="12"/>
      <c r="G89" s="12"/>
      <c r="H89" s="12"/>
    </row>
    <row r="90" spans="5:8" x14ac:dyDescent="0.2">
      <c r="E90" s="12"/>
      <c r="F90" s="12"/>
      <c r="G90" s="12"/>
    </row>
    <row r="91" spans="5:8" x14ac:dyDescent="0.2">
      <c r="E91" s="12"/>
      <c r="F91" s="12"/>
      <c r="G91" s="12"/>
    </row>
  </sheetData>
  <sheetProtection selectLockedCells="1" selectUnlockedCells="1"/>
  <sortState ref="R4:U9">
    <sortCondition ref="S4:S9"/>
  </sortState>
  <mergeCells count="6">
    <mergeCell ref="B3:B8"/>
    <mergeCell ref="C3:C5"/>
    <mergeCell ref="C6:C8"/>
    <mergeCell ref="B13:B18"/>
    <mergeCell ref="C13:C15"/>
    <mergeCell ref="C16:C18"/>
  </mergeCells>
  <phoneticPr fontId="8" type="noConversion"/>
  <hyperlinks>
    <hyperlink ref="P24" location="ÍNDICE!A1" display="Voltar ao índice"/>
  </hyperlinks>
  <pageMargins left="0.64027777777777772" right="0.44027777777777777" top="1" bottom="1" header="0.51180555555555551" footer="0.51180555555555551"/>
  <pageSetup paperSize="9" scale="5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4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20.7109375" style="2" customWidth="1"/>
    <col min="3" max="3" width="14.42578125" style="2" customWidth="1"/>
    <col min="4" max="4" width="10.140625" style="2" customWidth="1"/>
    <col min="5" max="17" width="12.7109375" style="2" customWidth="1"/>
    <col min="18" max="18" width="5.5703125" style="2" customWidth="1"/>
    <col min="19" max="19" width="4.5703125" style="2" customWidth="1"/>
    <col min="20" max="20" width="9.140625" style="2"/>
    <col min="21" max="21" width="10.85546875" style="2" bestFit="1" customWidth="1"/>
    <col min="22" max="22" width="9.28515625" style="2" bestFit="1" customWidth="1"/>
    <col min="23" max="16384" width="9.140625" style="2"/>
  </cols>
  <sheetData>
    <row r="1" spans="2:23" ht="29.85" customHeight="1" x14ac:dyDescent="0.2">
      <c r="B1" s="23" t="s">
        <v>87</v>
      </c>
      <c r="F1" s="11"/>
    </row>
    <row r="2" spans="2:23" ht="21.75" customHeight="1" x14ac:dyDescent="0.2">
      <c r="B2" s="3" t="s">
        <v>19</v>
      </c>
      <c r="C2" s="3" t="s">
        <v>1</v>
      </c>
      <c r="D2" s="21" t="s">
        <v>2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8" customHeight="1" x14ac:dyDescent="0.2">
      <c r="B3" s="138" t="s">
        <v>86</v>
      </c>
      <c r="C3" s="140" t="s">
        <v>116</v>
      </c>
      <c r="D3" s="97" t="s">
        <v>56</v>
      </c>
      <c r="E3" s="7">
        <v>7459.9440000000004</v>
      </c>
      <c r="F3" s="7">
        <v>4929.28</v>
      </c>
      <c r="G3" s="7">
        <v>7428.1959999999999</v>
      </c>
      <c r="H3" s="7">
        <v>888.58199999999999</v>
      </c>
      <c r="I3" s="7">
        <v>3104.6790000000001</v>
      </c>
      <c r="J3" s="7">
        <v>7466.2860000000001</v>
      </c>
      <c r="K3" s="7">
        <v>19329.441999999999</v>
      </c>
      <c r="L3" s="7">
        <v>24118.547999999999</v>
      </c>
      <c r="M3" s="7">
        <v>9960.5969999999998</v>
      </c>
      <c r="N3" s="7">
        <v>2095.8649999999998</v>
      </c>
      <c r="O3" s="7">
        <v>1426.606</v>
      </c>
      <c r="P3" s="7">
        <v>2838.0819999999999</v>
      </c>
      <c r="Q3" s="7">
        <v>4623.3680000000004</v>
      </c>
    </row>
    <row r="4" spans="2:23" ht="18" customHeight="1" x14ac:dyDescent="0.2">
      <c r="B4" s="138"/>
      <c r="C4" s="140"/>
      <c r="D4" s="84" t="s">
        <v>9</v>
      </c>
      <c r="E4" s="61">
        <v>0.16800000000000001</v>
      </c>
      <c r="F4" s="61">
        <v>1.4E-2</v>
      </c>
      <c r="G4" s="61">
        <v>4.8000000000000001E-2</v>
      </c>
      <c r="H4" s="61">
        <v>2.4E-2</v>
      </c>
      <c r="I4" s="62"/>
      <c r="J4" s="62">
        <v>0.12</v>
      </c>
      <c r="K4" s="62">
        <v>0.34100000000000003</v>
      </c>
      <c r="L4" s="62">
        <v>0.36899999999999999</v>
      </c>
      <c r="M4" s="62">
        <v>0.39</v>
      </c>
      <c r="N4" s="62">
        <v>9.6000000000000002E-2</v>
      </c>
      <c r="O4" s="62">
        <v>1.804</v>
      </c>
      <c r="P4" s="6"/>
      <c r="Q4" s="62">
        <v>0.24</v>
      </c>
      <c r="U4" s="82"/>
      <c r="V4" s="82"/>
      <c r="W4" s="82"/>
    </row>
    <row r="5" spans="2:23" ht="18" customHeight="1" x14ac:dyDescent="0.2">
      <c r="B5" s="138"/>
      <c r="C5" s="140"/>
      <c r="D5" s="85" t="s">
        <v>10</v>
      </c>
      <c r="E5" s="8">
        <f t="shared" ref="E5:P5" si="0">SUM(E3:E4)</f>
        <v>7460.1120000000001</v>
      </c>
      <c r="F5" s="8">
        <f t="shared" si="0"/>
        <v>4929.2939999999999</v>
      </c>
      <c r="G5" s="8">
        <f t="shared" si="0"/>
        <v>7428.2439999999997</v>
      </c>
      <c r="H5" s="8">
        <f t="shared" si="0"/>
        <v>888.60599999999999</v>
      </c>
      <c r="I5" s="8">
        <f t="shared" si="0"/>
        <v>3104.6790000000001</v>
      </c>
      <c r="J5" s="8">
        <f t="shared" si="0"/>
        <v>7466.4059999999999</v>
      </c>
      <c r="K5" s="8">
        <f t="shared" si="0"/>
        <v>19329.782999999999</v>
      </c>
      <c r="L5" s="8">
        <f t="shared" si="0"/>
        <v>24118.916999999998</v>
      </c>
      <c r="M5" s="8">
        <f t="shared" si="0"/>
        <v>9960.9869999999992</v>
      </c>
      <c r="N5" s="8">
        <f t="shared" si="0"/>
        <v>2095.9609999999998</v>
      </c>
      <c r="O5" s="8">
        <f t="shared" si="0"/>
        <v>1428.41</v>
      </c>
      <c r="P5" s="8">
        <f t="shared" si="0"/>
        <v>2838.0819999999999</v>
      </c>
      <c r="Q5" s="8">
        <f t="shared" ref="Q5" si="1">SUM(Q3:Q4)</f>
        <v>4623.6080000000002</v>
      </c>
    </row>
    <row r="6" spans="2:23" ht="18" customHeight="1" x14ac:dyDescent="0.2">
      <c r="B6" s="138"/>
      <c r="C6" s="145" t="s">
        <v>117</v>
      </c>
      <c r="D6" s="97" t="s">
        <v>56</v>
      </c>
      <c r="E6" s="7">
        <v>1194.509</v>
      </c>
      <c r="F6" s="7">
        <v>1113.7840000000001</v>
      </c>
      <c r="G6" s="7">
        <v>1658.59</v>
      </c>
      <c r="H6" s="7">
        <v>214.35</v>
      </c>
      <c r="I6" s="7">
        <v>777.745</v>
      </c>
      <c r="J6" s="7">
        <v>1594.2660000000001</v>
      </c>
      <c r="K6" s="7">
        <v>3686.1</v>
      </c>
      <c r="L6" s="7">
        <v>4567.0379999999996</v>
      </c>
      <c r="M6" s="7">
        <v>1866.511</v>
      </c>
      <c r="N6" s="7">
        <v>412.654</v>
      </c>
      <c r="O6" s="7">
        <v>360.12</v>
      </c>
      <c r="P6" s="7">
        <v>893.87900000000002</v>
      </c>
      <c r="Q6" s="7">
        <v>2270.8679999999999</v>
      </c>
      <c r="V6" s="82"/>
      <c r="W6" s="82"/>
    </row>
    <row r="7" spans="2:23" ht="18" customHeight="1" x14ac:dyDescent="0.2">
      <c r="B7" s="138"/>
      <c r="C7" s="145"/>
      <c r="D7" s="84" t="s">
        <v>9</v>
      </c>
      <c r="E7" s="61">
        <v>0.29399999999999998</v>
      </c>
      <c r="F7" s="61">
        <v>2.8000000000000001E-2</v>
      </c>
      <c r="G7" s="61">
        <v>0.122</v>
      </c>
      <c r="H7" s="61">
        <v>4.7E-2</v>
      </c>
      <c r="I7" s="61"/>
      <c r="J7" s="61">
        <v>0.33100000000000002</v>
      </c>
      <c r="K7" s="61">
        <v>0.79400000000000004</v>
      </c>
      <c r="L7" s="61">
        <v>0.64100000000000001</v>
      </c>
      <c r="M7" s="61">
        <v>1.1140000000000001</v>
      </c>
      <c r="N7" s="61">
        <v>0.28999999999999998</v>
      </c>
      <c r="O7" s="61">
        <v>2.1890000000000001</v>
      </c>
      <c r="P7" s="7"/>
      <c r="Q7" s="61">
        <v>0.128</v>
      </c>
    </row>
    <row r="8" spans="2:23" ht="18" customHeight="1" x14ac:dyDescent="0.2">
      <c r="B8" s="139"/>
      <c r="C8" s="145"/>
      <c r="D8" s="98" t="s">
        <v>10</v>
      </c>
      <c r="E8" s="22">
        <f t="shared" ref="E8:P8" si="2">SUM(E6:E7)</f>
        <v>1194.8030000000001</v>
      </c>
      <c r="F8" s="22">
        <f t="shared" si="2"/>
        <v>1113.8120000000001</v>
      </c>
      <c r="G8" s="22">
        <f t="shared" si="2"/>
        <v>1658.712</v>
      </c>
      <c r="H8" s="22">
        <f t="shared" si="2"/>
        <v>214.39699999999999</v>
      </c>
      <c r="I8" s="22">
        <f t="shared" si="2"/>
        <v>777.745</v>
      </c>
      <c r="J8" s="22">
        <f t="shared" si="2"/>
        <v>1594.597</v>
      </c>
      <c r="K8" s="22">
        <f t="shared" si="2"/>
        <v>3686.8939999999998</v>
      </c>
      <c r="L8" s="22">
        <f t="shared" si="2"/>
        <v>4567.6789999999992</v>
      </c>
      <c r="M8" s="22">
        <f t="shared" si="2"/>
        <v>1867.625</v>
      </c>
      <c r="N8" s="22">
        <f t="shared" si="2"/>
        <v>412.94400000000002</v>
      </c>
      <c r="O8" s="22">
        <f t="shared" si="2"/>
        <v>362.30900000000003</v>
      </c>
      <c r="P8" s="22">
        <f t="shared" si="2"/>
        <v>893.87900000000002</v>
      </c>
      <c r="Q8" s="22">
        <f t="shared" ref="Q8" si="3">SUM(Q6:Q7)</f>
        <v>2270.9960000000001</v>
      </c>
    </row>
    <row r="9" spans="2:23" ht="18" customHeight="1" x14ac:dyDescent="0.2">
      <c r="B9" s="99"/>
      <c r="C9" s="100"/>
      <c r="D9" s="101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2:23" ht="18" customHeight="1" x14ac:dyDescent="0.2">
      <c r="B10" s="145" t="s">
        <v>88</v>
      </c>
      <c r="C10" s="140" t="s">
        <v>116</v>
      </c>
      <c r="D10" s="97" t="s">
        <v>56</v>
      </c>
      <c r="E10" s="7">
        <v>57068.1</v>
      </c>
      <c r="F10" s="7">
        <v>32566.341</v>
      </c>
      <c r="G10" s="7">
        <v>33544.637000000002</v>
      </c>
      <c r="H10" s="7">
        <v>7218.8230000000003</v>
      </c>
      <c r="I10" s="7">
        <v>37479.044000000002</v>
      </c>
      <c r="J10" s="7">
        <v>9853.8520000000008</v>
      </c>
      <c r="K10" s="7">
        <v>15952.442999999999</v>
      </c>
      <c r="L10" s="7">
        <v>22314.503000000001</v>
      </c>
      <c r="M10" s="7">
        <v>16862.521000000001</v>
      </c>
      <c r="N10" s="7">
        <v>23865.558000000001</v>
      </c>
      <c r="O10" s="7">
        <v>9642.59</v>
      </c>
      <c r="P10" s="7">
        <v>1190.731</v>
      </c>
      <c r="Q10" s="7">
        <v>9963.5110000000004</v>
      </c>
    </row>
    <row r="11" spans="2:23" ht="18" customHeight="1" x14ac:dyDescent="0.2">
      <c r="B11" s="138"/>
      <c r="C11" s="140"/>
      <c r="D11" s="84" t="s">
        <v>9</v>
      </c>
      <c r="E11" s="7">
        <v>10.541</v>
      </c>
      <c r="F11" s="7">
        <v>1.764</v>
      </c>
      <c r="G11" s="7">
        <v>1.59</v>
      </c>
      <c r="H11" s="7">
        <v>0.16600000000000001</v>
      </c>
      <c r="I11" s="6">
        <v>84.896000000000001</v>
      </c>
      <c r="J11" s="6">
        <v>5.1189999999999998</v>
      </c>
      <c r="K11" s="6">
        <v>2.0779999999999998</v>
      </c>
      <c r="L11" s="6">
        <v>4.2309999999999999</v>
      </c>
      <c r="M11" s="6">
        <v>0.73199999999999998</v>
      </c>
      <c r="N11" s="6">
        <v>1.6439999999999999</v>
      </c>
      <c r="O11" s="62">
        <v>4.8000000000000001E-2</v>
      </c>
      <c r="P11" s="6">
        <v>28.117000000000001</v>
      </c>
      <c r="Q11" s="62">
        <v>0.26</v>
      </c>
    </row>
    <row r="12" spans="2:23" ht="18" customHeight="1" x14ac:dyDescent="0.2">
      <c r="B12" s="138"/>
      <c r="C12" s="140"/>
      <c r="D12" s="85" t="s">
        <v>10</v>
      </c>
      <c r="E12" s="8">
        <f t="shared" ref="E12:G12" si="4">SUM(E10:E11)</f>
        <v>57078.640999999996</v>
      </c>
      <c r="F12" s="8">
        <f t="shared" si="4"/>
        <v>32568.105</v>
      </c>
      <c r="G12" s="8">
        <f t="shared" si="4"/>
        <v>33546.226999999999</v>
      </c>
      <c r="H12" s="8">
        <f t="shared" ref="H12:I12" si="5">SUM(H10:H11)</f>
        <v>7218.9890000000005</v>
      </c>
      <c r="I12" s="8">
        <f t="shared" si="5"/>
        <v>37563.94</v>
      </c>
      <c r="J12" s="8">
        <f t="shared" ref="J12:K12" si="6">SUM(J10:J11)</f>
        <v>9858.9710000000014</v>
      </c>
      <c r="K12" s="8">
        <f t="shared" si="6"/>
        <v>15954.520999999999</v>
      </c>
      <c r="L12" s="8">
        <f t="shared" ref="L12:M12" si="7">SUM(L10:L11)</f>
        <v>22318.734</v>
      </c>
      <c r="M12" s="8">
        <f t="shared" si="7"/>
        <v>16863.253000000001</v>
      </c>
      <c r="N12" s="8">
        <f t="shared" ref="N12:O12" si="8">SUM(N10:N11)</f>
        <v>23867.202000000001</v>
      </c>
      <c r="O12" s="8">
        <f t="shared" si="8"/>
        <v>9642.6380000000008</v>
      </c>
      <c r="P12" s="8">
        <f t="shared" ref="P12:Q12" si="9">SUM(P10:P11)</f>
        <v>1218.848</v>
      </c>
      <c r="Q12" s="8">
        <f t="shared" si="9"/>
        <v>9963.7710000000006</v>
      </c>
    </row>
    <row r="13" spans="2:23" ht="18" customHeight="1" x14ac:dyDescent="0.2">
      <c r="B13" s="138"/>
      <c r="C13" s="145" t="s">
        <v>117</v>
      </c>
      <c r="D13" s="97" t="s">
        <v>56</v>
      </c>
      <c r="E13" s="7">
        <v>8620.0810000000001</v>
      </c>
      <c r="F13" s="7">
        <v>7192.3450000000003</v>
      </c>
      <c r="G13" s="7">
        <v>8241.7209999999995</v>
      </c>
      <c r="H13" s="7">
        <v>1635.01</v>
      </c>
      <c r="I13" s="7">
        <v>6652.6009999999997</v>
      </c>
      <c r="J13" s="7">
        <v>1947.8240000000001</v>
      </c>
      <c r="K13" s="7">
        <v>3217.3470000000002</v>
      </c>
      <c r="L13" s="7">
        <v>4252.38</v>
      </c>
      <c r="M13" s="7">
        <v>3472.9090000000001</v>
      </c>
      <c r="N13" s="7">
        <v>5284.0889999999999</v>
      </c>
      <c r="O13" s="7">
        <v>2310.7959999999998</v>
      </c>
      <c r="P13" s="7">
        <v>430.226</v>
      </c>
      <c r="Q13" s="7">
        <v>3349.404</v>
      </c>
    </row>
    <row r="14" spans="2:23" ht="18" customHeight="1" x14ac:dyDescent="0.2">
      <c r="B14" s="138"/>
      <c r="C14" s="145"/>
      <c r="D14" s="84" t="s">
        <v>9</v>
      </c>
      <c r="E14" s="7">
        <v>10.798999999999999</v>
      </c>
      <c r="F14" s="7">
        <v>1.6930000000000001</v>
      </c>
      <c r="G14" s="7">
        <v>5.6040000000000001</v>
      </c>
      <c r="H14" s="7">
        <v>0.91500000000000004</v>
      </c>
      <c r="I14" s="7">
        <v>130.81299999999999</v>
      </c>
      <c r="J14" s="7">
        <v>1.7490000000000001</v>
      </c>
      <c r="K14" s="7">
        <v>0.72799999999999998</v>
      </c>
      <c r="L14" s="7">
        <v>4.1470000000000002</v>
      </c>
      <c r="M14" s="7">
        <v>0.54600000000000004</v>
      </c>
      <c r="N14" s="7">
        <v>1.99</v>
      </c>
      <c r="O14" s="61">
        <v>0.14499999999999999</v>
      </c>
      <c r="P14" s="7">
        <v>11.121</v>
      </c>
      <c r="Q14" s="61">
        <v>0.29199999999999998</v>
      </c>
    </row>
    <row r="15" spans="2:23" ht="18" customHeight="1" x14ac:dyDescent="0.2">
      <c r="B15" s="139"/>
      <c r="C15" s="145"/>
      <c r="D15" s="98" t="s">
        <v>10</v>
      </c>
      <c r="E15" s="22">
        <f t="shared" ref="E15:G15" si="10">SUM(E13:E14)</f>
        <v>8630.880000000001</v>
      </c>
      <c r="F15" s="22">
        <f t="shared" si="10"/>
        <v>7194.0380000000005</v>
      </c>
      <c r="G15" s="22">
        <f t="shared" si="10"/>
        <v>8247.3249999999989</v>
      </c>
      <c r="H15" s="22">
        <f t="shared" ref="H15:I15" si="11">SUM(H13:H14)</f>
        <v>1635.925</v>
      </c>
      <c r="I15" s="22">
        <f t="shared" si="11"/>
        <v>6783.4139999999998</v>
      </c>
      <c r="J15" s="22">
        <f t="shared" ref="J15:K15" si="12">SUM(J13:J14)</f>
        <v>1949.5730000000001</v>
      </c>
      <c r="K15" s="22">
        <f t="shared" si="12"/>
        <v>3218.0750000000003</v>
      </c>
      <c r="L15" s="22">
        <f t="shared" ref="L15:M15" si="13">SUM(L13:L14)</f>
        <v>4256.527</v>
      </c>
      <c r="M15" s="22">
        <f t="shared" si="13"/>
        <v>3473.4549999999999</v>
      </c>
      <c r="N15" s="22">
        <f t="shared" ref="N15:O15" si="14">SUM(N13:N14)</f>
        <v>5286.0789999999997</v>
      </c>
      <c r="O15" s="22">
        <f t="shared" si="14"/>
        <v>2310.9409999999998</v>
      </c>
      <c r="P15" s="22">
        <f t="shared" ref="P15:Q15" si="15">SUM(P13:P14)</f>
        <v>441.34699999999998</v>
      </c>
      <c r="Q15" s="22">
        <f t="shared" si="15"/>
        <v>3349.6959999999999</v>
      </c>
    </row>
    <row r="16" spans="2:23" x14ac:dyDescent="0.2">
      <c r="B16" s="57"/>
    </row>
    <row r="17" spans="5:20" x14ac:dyDescent="0.2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5:20" x14ac:dyDescent="0.2">
      <c r="P18" s="11" t="s">
        <v>8</v>
      </c>
    </row>
    <row r="21" spans="5:20" x14ac:dyDescent="0.2">
      <c r="M21" s="10"/>
      <c r="N21" s="10"/>
    </row>
    <row r="22" spans="5:20" x14ac:dyDescent="0.2">
      <c r="M22" s="10"/>
      <c r="N22" s="10"/>
      <c r="O22" s="7"/>
      <c r="P22" s="7"/>
    </row>
    <row r="23" spans="5:20" x14ac:dyDescent="0.2">
      <c r="O23" s="7"/>
      <c r="P23" s="7"/>
    </row>
    <row r="24" spans="5:20" x14ac:dyDescent="0.2">
      <c r="N24" s="10"/>
      <c r="O24" s="10"/>
      <c r="R24" s="10"/>
      <c r="S24" s="10"/>
    </row>
    <row r="25" spans="5:20" x14ac:dyDescent="0.2">
      <c r="N25" s="10"/>
      <c r="O25" s="10"/>
      <c r="R25" s="10"/>
      <c r="S25" s="10"/>
      <c r="T25" s="10"/>
    </row>
    <row r="26" spans="5:20" x14ac:dyDescent="0.2">
      <c r="N26" s="10"/>
      <c r="O26" s="10"/>
      <c r="R26" s="10"/>
      <c r="S26" s="10"/>
      <c r="T26" s="10"/>
    </row>
    <row r="27" spans="5:20" x14ac:dyDescent="0.2">
      <c r="N27" s="10"/>
      <c r="O27" s="10"/>
      <c r="R27" s="10"/>
      <c r="S27" s="10"/>
    </row>
    <row r="28" spans="5:20" x14ac:dyDescent="0.2">
      <c r="N28" s="10"/>
      <c r="O28" s="10"/>
      <c r="R28" s="10"/>
      <c r="S28" s="10"/>
    </row>
    <row r="29" spans="5:20" x14ac:dyDescent="0.2">
      <c r="N29" s="10"/>
      <c r="O29" s="10"/>
      <c r="R29" s="10"/>
      <c r="S29" s="10"/>
    </row>
    <row r="30" spans="5:20" x14ac:dyDescent="0.2">
      <c r="N30" s="10"/>
      <c r="O30" s="10"/>
      <c r="R30" s="10"/>
      <c r="S30" s="10"/>
    </row>
    <row r="31" spans="5:20" x14ac:dyDescent="0.2">
      <c r="N31" s="10"/>
      <c r="O31" s="10"/>
      <c r="R31" s="10"/>
      <c r="S31" s="10"/>
    </row>
    <row r="32" spans="5:20" x14ac:dyDescent="0.2">
      <c r="N32" s="10"/>
      <c r="O32" s="10"/>
      <c r="R32" s="10"/>
      <c r="S32" s="10"/>
    </row>
    <row r="33" spans="5:19" x14ac:dyDescent="0.2">
      <c r="N33" s="10"/>
      <c r="O33" s="10"/>
      <c r="R33" s="10"/>
      <c r="S33" s="10"/>
    </row>
    <row r="34" spans="5:19" x14ac:dyDescent="0.2">
      <c r="N34" s="10"/>
      <c r="O34" s="10"/>
    </row>
    <row r="35" spans="5:19" x14ac:dyDescent="0.2">
      <c r="N35" s="10"/>
      <c r="O35" s="10"/>
    </row>
    <row r="36" spans="5:19" x14ac:dyDescent="0.2">
      <c r="N36" s="10"/>
      <c r="O36" s="10"/>
    </row>
    <row r="37" spans="5:19" x14ac:dyDescent="0.2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9" x14ac:dyDescent="0.2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40" spans="5:19" x14ac:dyDescent="0.2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5:19" x14ac:dyDescent="0.2"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5:19" x14ac:dyDescent="0.2">
      <c r="E42" s="10"/>
      <c r="F42" s="10"/>
      <c r="G42" s="10"/>
      <c r="H42" s="10"/>
      <c r="I42" s="10"/>
      <c r="J42" s="10"/>
      <c r="K42" s="10"/>
      <c r="L42" s="10"/>
    </row>
    <row r="43" spans="5:19" x14ac:dyDescent="0.2"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5:19" x14ac:dyDescent="0.2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</sheetData>
  <sheetProtection selectLockedCells="1" selectUnlockedCells="1"/>
  <mergeCells count="6">
    <mergeCell ref="B10:B15"/>
    <mergeCell ref="C10:C12"/>
    <mergeCell ref="C13:C15"/>
    <mergeCell ref="B3:B8"/>
    <mergeCell ref="C3:C5"/>
    <mergeCell ref="C6:C8"/>
  </mergeCells>
  <phoneticPr fontId="8" type="noConversion"/>
  <hyperlinks>
    <hyperlink ref="P18" location="ÍNDICE!A1" display="Voltar ao í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E12:H12 I12:M12 N12:P12 E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0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25.7109375" style="2" customWidth="1"/>
    <col min="3" max="3" width="13.7109375" style="2" customWidth="1"/>
    <col min="4" max="4" width="13.28515625" style="2" customWidth="1"/>
    <col min="5" max="5" width="4.7109375" style="2" customWidth="1"/>
    <col min="6" max="6" width="25.7109375" style="2" customWidth="1"/>
    <col min="7" max="7" width="11.28515625" style="2" customWidth="1"/>
    <col min="8" max="8" width="12.140625" style="2" customWidth="1"/>
    <col min="9" max="9" width="9.140625" style="2" customWidth="1"/>
    <col min="10" max="10" width="30.85546875" style="2" customWidth="1"/>
    <col min="11" max="12" width="11.28515625" style="2" customWidth="1"/>
    <col min="13" max="13" width="4.7109375" style="2" customWidth="1"/>
    <col min="14" max="14" width="31.140625" style="2" customWidth="1"/>
    <col min="15" max="16" width="11.28515625" style="2" customWidth="1"/>
    <col min="17" max="17" width="9.5703125" style="2" bestFit="1" customWidth="1"/>
    <col min="18" max="16384" width="9.140625" style="2"/>
  </cols>
  <sheetData>
    <row r="1" spans="2:17" ht="26.1" customHeight="1" x14ac:dyDescent="0.2">
      <c r="B1" s="63" t="s">
        <v>89</v>
      </c>
      <c r="L1" s="11"/>
    </row>
    <row r="2" spans="2:17" ht="26.1" customHeight="1" x14ac:dyDescent="0.2">
      <c r="B2" s="20" t="s">
        <v>95</v>
      </c>
      <c r="J2" s="146" t="s">
        <v>96</v>
      </c>
      <c r="K2" s="146"/>
      <c r="L2" s="146"/>
      <c r="M2" s="146"/>
      <c r="N2" s="146"/>
      <c r="O2" s="146"/>
      <c r="P2" s="146"/>
    </row>
    <row r="3" spans="2:17" ht="20.100000000000001" customHeight="1" x14ac:dyDescent="0.2">
      <c r="B3" s="24">
        <v>2021</v>
      </c>
      <c r="F3" s="24">
        <v>2022</v>
      </c>
      <c r="J3" s="24">
        <v>2021</v>
      </c>
      <c r="N3" s="24">
        <v>2022</v>
      </c>
    </row>
    <row r="4" spans="2:17" ht="30" customHeight="1" x14ac:dyDescent="0.2">
      <c r="B4" s="5"/>
      <c r="C4" s="25" t="s">
        <v>47</v>
      </c>
      <c r="D4" s="25" t="s">
        <v>11</v>
      </c>
      <c r="F4" s="5"/>
      <c r="G4" s="25" t="s">
        <v>47</v>
      </c>
      <c r="H4" s="25" t="s">
        <v>11</v>
      </c>
      <c r="J4" s="5"/>
      <c r="K4" s="25" t="s">
        <v>47</v>
      </c>
      <c r="L4" s="25" t="s">
        <v>11</v>
      </c>
      <c r="N4" s="5"/>
      <c r="O4" s="25" t="s">
        <v>47</v>
      </c>
      <c r="P4" s="25" t="s">
        <v>11</v>
      </c>
    </row>
    <row r="5" spans="2:17" ht="15" customHeight="1" x14ac:dyDescent="0.2">
      <c r="B5" s="38" t="s">
        <v>12</v>
      </c>
      <c r="C5" s="7">
        <v>2837.9090000000001</v>
      </c>
      <c r="D5" s="7">
        <v>893.48500000000001</v>
      </c>
      <c r="F5" s="38" t="s">
        <v>12</v>
      </c>
      <c r="G5" s="7">
        <v>4623.3680000000004</v>
      </c>
      <c r="H5" s="7">
        <v>2270.8679999999999</v>
      </c>
      <c r="J5" s="38" t="s">
        <v>12</v>
      </c>
      <c r="K5" s="7">
        <v>1190.248</v>
      </c>
      <c r="L5" s="7">
        <v>429.488</v>
      </c>
      <c r="N5" s="38" t="s">
        <v>12</v>
      </c>
      <c r="O5" s="7">
        <v>9963.3389999999999</v>
      </c>
      <c r="P5" s="7">
        <v>3349.0259999999998</v>
      </c>
      <c r="Q5" s="10"/>
    </row>
    <row r="6" spans="2:17" ht="15" customHeight="1" x14ac:dyDescent="0.2">
      <c r="B6" s="39" t="s">
        <v>13</v>
      </c>
      <c r="C6" s="64">
        <v>6.6000000000000003E-2</v>
      </c>
      <c r="D6" s="64">
        <v>0.17899999999999999</v>
      </c>
      <c r="F6" s="39" t="s">
        <v>124</v>
      </c>
      <c r="G6" s="64">
        <v>0.24</v>
      </c>
      <c r="H6" s="64">
        <v>0.128</v>
      </c>
      <c r="J6" s="39" t="s">
        <v>41</v>
      </c>
      <c r="K6" s="37">
        <v>27</v>
      </c>
      <c r="L6" s="37">
        <v>9.18</v>
      </c>
      <c r="N6" s="39" t="s">
        <v>13</v>
      </c>
      <c r="O6" s="64">
        <v>0.1</v>
      </c>
      <c r="P6" s="64">
        <v>0.216</v>
      </c>
    </row>
    <row r="7" spans="2:17" ht="15" customHeight="1" x14ac:dyDescent="0.2">
      <c r="B7" s="38" t="s">
        <v>112</v>
      </c>
      <c r="C7" s="61">
        <v>5.3999999999999999E-2</v>
      </c>
      <c r="D7" s="61">
        <v>0.13300000000000001</v>
      </c>
      <c r="F7" s="38"/>
      <c r="G7" s="61"/>
      <c r="H7" s="61"/>
      <c r="J7" s="38" t="s">
        <v>125</v>
      </c>
      <c r="K7" s="7">
        <v>0.65600000000000003</v>
      </c>
      <c r="L7" s="7">
        <v>0.94499999999999995</v>
      </c>
      <c r="N7" s="38" t="s">
        <v>75</v>
      </c>
      <c r="O7" s="61">
        <v>0.06</v>
      </c>
      <c r="P7" s="61">
        <v>0.185</v>
      </c>
    </row>
    <row r="8" spans="2:17" ht="15" customHeight="1" x14ac:dyDescent="0.2">
      <c r="B8" s="39" t="s">
        <v>80</v>
      </c>
      <c r="C8" s="64">
        <v>5.2999999999999999E-2</v>
      </c>
      <c r="D8" s="64">
        <v>6.5000000000000002E-2</v>
      </c>
      <c r="F8" s="39"/>
      <c r="G8" s="64"/>
      <c r="H8" s="64"/>
      <c r="J8" s="39" t="s">
        <v>38</v>
      </c>
      <c r="K8" s="64">
        <v>0.42</v>
      </c>
      <c r="L8" s="37">
        <v>0.9</v>
      </c>
      <c r="N8" s="39" t="s">
        <v>124</v>
      </c>
      <c r="O8" s="64">
        <v>0.2</v>
      </c>
      <c r="P8" s="64">
        <v>0.107</v>
      </c>
    </row>
    <row r="9" spans="2:17" ht="15" customHeight="1" x14ac:dyDescent="0.2">
      <c r="B9" s="38" t="s">
        <v>113</v>
      </c>
      <c r="C9" s="61">
        <v>0</v>
      </c>
      <c r="D9" s="65">
        <v>1.7000000000000001E-2</v>
      </c>
      <c r="F9" s="38"/>
      <c r="G9" s="61"/>
      <c r="H9" s="65"/>
      <c r="J9" s="38" t="s">
        <v>13</v>
      </c>
      <c r="K9" s="61">
        <v>0.39300000000000002</v>
      </c>
      <c r="L9" s="7">
        <v>0.50600000000000001</v>
      </c>
      <c r="N9" s="38" t="s">
        <v>112</v>
      </c>
      <c r="O9" s="61">
        <v>4.8000000000000001E-2</v>
      </c>
      <c r="P9" s="61">
        <v>0.09</v>
      </c>
    </row>
    <row r="10" spans="2:17" ht="15" customHeight="1" x14ac:dyDescent="0.2">
      <c r="B10" s="39"/>
      <c r="C10" s="37"/>
      <c r="D10" s="37"/>
      <c r="F10" s="39"/>
      <c r="G10" s="37"/>
      <c r="H10" s="37"/>
      <c r="J10" s="39" t="s">
        <v>79</v>
      </c>
      <c r="K10" s="64">
        <v>6.6000000000000003E-2</v>
      </c>
      <c r="L10" s="64">
        <v>0.19600000000000001</v>
      </c>
      <c r="N10" s="39" t="s">
        <v>79</v>
      </c>
      <c r="O10" s="64">
        <v>2.4E-2</v>
      </c>
      <c r="P10" s="64">
        <v>7.1999999999999995E-2</v>
      </c>
    </row>
    <row r="11" spans="2:17" ht="15" customHeight="1" x14ac:dyDescent="0.2">
      <c r="B11" s="38"/>
      <c r="C11" s="7"/>
      <c r="D11" s="7"/>
      <c r="F11" s="38"/>
      <c r="G11" s="7"/>
      <c r="H11" s="7"/>
      <c r="J11" s="38" t="s">
        <v>42</v>
      </c>
      <c r="K11" s="65">
        <f>K12-SUM(K5:K10)</f>
        <v>6.4999999999827196E-2</v>
      </c>
      <c r="L11" s="61">
        <f>L12-SUM(L5:L10)</f>
        <v>0.13199999999994816</v>
      </c>
      <c r="N11" s="38"/>
      <c r="O11" s="65"/>
      <c r="P11" s="61"/>
    </row>
    <row r="12" spans="2:17" ht="20.100000000000001" customHeight="1" x14ac:dyDescent="0.2">
      <c r="B12" s="34"/>
      <c r="C12" s="50">
        <v>2838.0819999999999</v>
      </c>
      <c r="D12" s="50">
        <v>893.87900000000013</v>
      </c>
      <c r="F12" s="34"/>
      <c r="G12" s="50">
        <f>SUM(G5:G11)</f>
        <v>4623.6080000000002</v>
      </c>
      <c r="H12" s="50">
        <f>SUM(H5:H11)</f>
        <v>2270.9960000000001</v>
      </c>
      <c r="J12" s="34" t="s">
        <v>21</v>
      </c>
      <c r="K12" s="50">
        <v>1218.848</v>
      </c>
      <c r="L12" s="50">
        <v>441.34699999999992</v>
      </c>
      <c r="N12" s="34" t="s">
        <v>21</v>
      </c>
      <c r="O12" s="50">
        <v>9963.7710000000006</v>
      </c>
      <c r="P12" s="50">
        <v>3349.6959999999999</v>
      </c>
    </row>
    <row r="13" spans="2:17" ht="20.100000000000001" customHeight="1" x14ac:dyDescent="0.2">
      <c r="J13" s="6"/>
      <c r="K13" s="6"/>
      <c r="L13" s="12"/>
    </row>
    <row r="14" spans="2:17" ht="26.1" customHeight="1" x14ac:dyDescent="0.2">
      <c r="B14" s="63" t="s">
        <v>90</v>
      </c>
      <c r="I14" s="12"/>
      <c r="J14" s="54"/>
      <c r="K14" s="54"/>
      <c r="L14" s="12"/>
      <c r="M14" s="15"/>
      <c r="O14" s="11" t="s">
        <v>8</v>
      </c>
    </row>
    <row r="15" spans="2:17" ht="26.1" customHeight="1" x14ac:dyDescent="0.2">
      <c r="B15" s="20" t="s">
        <v>95</v>
      </c>
      <c r="J15" s="146" t="s">
        <v>96</v>
      </c>
      <c r="K15" s="146"/>
      <c r="L15" s="146"/>
      <c r="M15" s="146"/>
      <c r="N15" s="146"/>
      <c r="O15" s="146"/>
      <c r="P15" s="146"/>
    </row>
    <row r="16" spans="2:17" ht="20.100000000000001" customHeight="1" x14ac:dyDescent="0.2">
      <c r="B16" s="24">
        <v>2021</v>
      </c>
      <c r="F16" s="24">
        <v>2022</v>
      </c>
      <c r="J16" s="24">
        <v>2021</v>
      </c>
      <c r="N16" s="24">
        <v>2022</v>
      </c>
    </row>
    <row r="17" spans="2:22" ht="30" customHeight="1" x14ac:dyDescent="0.2">
      <c r="B17" s="5"/>
      <c r="C17" s="25" t="s">
        <v>47</v>
      </c>
      <c r="D17" s="25" t="s">
        <v>11</v>
      </c>
      <c r="F17" s="5"/>
      <c r="G17" s="25" t="s">
        <v>47</v>
      </c>
      <c r="H17" s="25" t="s">
        <v>11</v>
      </c>
      <c r="I17" s="12"/>
      <c r="J17" s="5"/>
      <c r="K17" s="25" t="s">
        <v>47</v>
      </c>
      <c r="L17" s="25" t="s">
        <v>11</v>
      </c>
      <c r="N17" s="5"/>
      <c r="O17" s="25" t="s">
        <v>47</v>
      </c>
      <c r="P17" s="25" t="s">
        <v>11</v>
      </c>
    </row>
    <row r="18" spans="2:22" ht="15" customHeight="1" x14ac:dyDescent="0.2">
      <c r="B18" s="38" t="s">
        <v>12</v>
      </c>
      <c r="C18" s="7">
        <v>67836.357000000004</v>
      </c>
      <c r="D18" s="7">
        <v>21390.464</v>
      </c>
      <c r="F18" s="38" t="s">
        <v>12</v>
      </c>
      <c r="G18" s="7">
        <v>65163.627999999997</v>
      </c>
      <c r="H18" s="7">
        <v>30527.922999999999</v>
      </c>
      <c r="I18" s="12"/>
      <c r="J18" s="38" t="s">
        <v>13</v>
      </c>
      <c r="K18" s="7">
        <v>475322.94099999999</v>
      </c>
      <c r="L18" s="7">
        <v>120222.958</v>
      </c>
      <c r="N18" s="38" t="s">
        <v>13</v>
      </c>
      <c r="O18" s="7">
        <v>514969.91399999999</v>
      </c>
      <c r="P18" s="7">
        <v>187980.72899999999</v>
      </c>
    </row>
    <row r="19" spans="2:22" ht="15" customHeight="1" x14ac:dyDescent="0.2">
      <c r="B19" s="39" t="s">
        <v>13</v>
      </c>
      <c r="C19" s="37">
        <v>62550.682000000001</v>
      </c>
      <c r="D19" s="37">
        <v>17224.624</v>
      </c>
      <c r="F19" s="39" t="s">
        <v>13</v>
      </c>
      <c r="G19" s="37">
        <v>62554.697999999997</v>
      </c>
      <c r="H19" s="37">
        <v>27140.363000000001</v>
      </c>
      <c r="I19" s="12"/>
      <c r="J19" s="39" t="s">
        <v>52</v>
      </c>
      <c r="K19" s="37">
        <v>118982.12300000001</v>
      </c>
      <c r="L19" s="37">
        <v>26523.543000000001</v>
      </c>
      <c r="N19" s="39" t="s">
        <v>81</v>
      </c>
      <c r="O19" s="37">
        <v>76294.884000000005</v>
      </c>
      <c r="P19" s="37">
        <v>30056.552</v>
      </c>
    </row>
    <row r="20" spans="2:22" ht="15" customHeight="1" x14ac:dyDescent="0.2">
      <c r="B20" s="38" t="s">
        <v>38</v>
      </c>
      <c r="C20" s="7">
        <v>17997.900000000001</v>
      </c>
      <c r="D20" s="7">
        <v>5265.875</v>
      </c>
      <c r="F20" s="38" t="s">
        <v>38</v>
      </c>
      <c r="G20" s="7">
        <v>30021.98</v>
      </c>
      <c r="H20" s="7">
        <v>15155.204</v>
      </c>
      <c r="I20" s="12"/>
      <c r="J20" s="38" t="s">
        <v>12</v>
      </c>
      <c r="K20" s="7">
        <v>102365.067</v>
      </c>
      <c r="L20" s="7">
        <v>24843.52</v>
      </c>
      <c r="N20" s="38" t="s">
        <v>12</v>
      </c>
      <c r="O20" s="7">
        <v>86032.203999999998</v>
      </c>
      <c r="P20" s="7">
        <v>29978.665000000001</v>
      </c>
    </row>
    <row r="21" spans="2:22" ht="15" customHeight="1" x14ac:dyDescent="0.2">
      <c r="B21" s="39" t="s">
        <v>51</v>
      </c>
      <c r="C21" s="37">
        <v>8994.42</v>
      </c>
      <c r="D21" s="37">
        <v>2626.6329999999998</v>
      </c>
      <c r="F21" s="39" t="s">
        <v>79</v>
      </c>
      <c r="G21" s="37">
        <v>39.853999999999999</v>
      </c>
      <c r="H21" s="37">
        <v>61.6</v>
      </c>
      <c r="I21" s="12"/>
      <c r="J21" s="39" t="s">
        <v>81</v>
      </c>
      <c r="K21" s="37">
        <v>59162.887999999999</v>
      </c>
      <c r="L21" s="37">
        <v>16534.641</v>
      </c>
      <c r="N21" s="39" t="s">
        <v>125</v>
      </c>
      <c r="O21" s="37">
        <v>61637.499000000003</v>
      </c>
      <c r="P21" s="37">
        <v>22063.105</v>
      </c>
    </row>
    <row r="22" spans="2:22" ht="15" customHeight="1" x14ac:dyDescent="0.2">
      <c r="B22" s="38" t="s">
        <v>81</v>
      </c>
      <c r="C22" s="7">
        <v>6833.8</v>
      </c>
      <c r="D22" s="7">
        <v>1564.498</v>
      </c>
      <c r="F22" s="38" t="s">
        <v>63</v>
      </c>
      <c r="G22" s="7">
        <v>41</v>
      </c>
      <c r="H22" s="7">
        <v>33.36</v>
      </c>
      <c r="I22" s="12"/>
      <c r="J22" s="38" t="s">
        <v>79</v>
      </c>
      <c r="K22" s="7">
        <v>59184.796000000002</v>
      </c>
      <c r="L22" s="7">
        <v>16501.763999999999</v>
      </c>
      <c r="N22" s="38" t="s">
        <v>92</v>
      </c>
      <c r="O22" s="7">
        <v>47914.199000000001</v>
      </c>
      <c r="P22" s="7">
        <v>16079.976000000001</v>
      </c>
    </row>
    <row r="23" spans="2:22" ht="15" customHeight="1" x14ac:dyDescent="0.2">
      <c r="B23" s="39" t="s">
        <v>79</v>
      </c>
      <c r="C23" s="37">
        <v>3435.1640000000002</v>
      </c>
      <c r="D23" s="37">
        <v>948.61199999999997</v>
      </c>
      <c r="F23" s="39" t="s">
        <v>81</v>
      </c>
      <c r="G23" s="37">
        <v>59.76</v>
      </c>
      <c r="H23" s="37">
        <v>20.649000000000001</v>
      </c>
      <c r="I23" s="12"/>
      <c r="J23" s="39" t="s">
        <v>92</v>
      </c>
      <c r="K23" s="37">
        <v>43674.502999999997</v>
      </c>
      <c r="L23" s="37">
        <v>9642.7189999999991</v>
      </c>
      <c r="N23" s="39" t="s">
        <v>79</v>
      </c>
      <c r="O23" s="37">
        <v>39449.783000000003</v>
      </c>
      <c r="P23" s="37">
        <v>14940.878000000001</v>
      </c>
    </row>
    <row r="24" spans="2:22" ht="15" customHeight="1" x14ac:dyDescent="0.2">
      <c r="B24" s="38" t="s">
        <v>63</v>
      </c>
      <c r="C24" s="7">
        <v>30.344999999999999</v>
      </c>
      <c r="D24" s="7">
        <v>30.605</v>
      </c>
      <c r="F24" s="38" t="s">
        <v>40</v>
      </c>
      <c r="G24" s="7">
        <v>8.59</v>
      </c>
      <c r="H24" s="7">
        <v>7.8029999999999999</v>
      </c>
      <c r="I24" s="12"/>
      <c r="J24" s="38" t="s">
        <v>77</v>
      </c>
      <c r="K24" s="7">
        <v>33677.194000000003</v>
      </c>
      <c r="L24" s="7">
        <v>9520.66</v>
      </c>
      <c r="N24" s="38" t="s">
        <v>38</v>
      </c>
      <c r="O24" s="7">
        <v>28849.598000000002</v>
      </c>
      <c r="P24" s="7">
        <v>13628.526</v>
      </c>
    </row>
    <row r="25" spans="2:22" ht="15" customHeight="1" x14ac:dyDescent="0.2">
      <c r="B25" s="39" t="s">
        <v>40</v>
      </c>
      <c r="C25" s="37">
        <v>18.446999999999999</v>
      </c>
      <c r="D25" s="37">
        <v>18.661000000000001</v>
      </c>
      <c r="F25" s="39"/>
      <c r="G25" s="37"/>
      <c r="H25" s="37"/>
      <c r="I25" s="12"/>
      <c r="J25" s="39" t="s">
        <v>111</v>
      </c>
      <c r="K25" s="37">
        <v>33474.872000000003</v>
      </c>
      <c r="L25" s="37">
        <v>8002.9780000000001</v>
      </c>
      <c r="N25" s="39" t="s">
        <v>51</v>
      </c>
      <c r="O25" s="37">
        <v>22018.5</v>
      </c>
      <c r="P25" s="37">
        <v>9060.6129999999994</v>
      </c>
    </row>
    <row r="26" spans="2:22" ht="15" customHeight="1" x14ac:dyDescent="0.2">
      <c r="B26" s="38" t="s">
        <v>42</v>
      </c>
      <c r="C26" s="7">
        <f>C27-SUM(C18:C25)</f>
        <v>32.872000000003027</v>
      </c>
      <c r="D26" s="7">
        <f>D27-SUM(D18:D25)</f>
        <v>7.6739999999917927</v>
      </c>
      <c r="F26" s="38"/>
      <c r="G26" s="7"/>
      <c r="H26" s="7"/>
      <c r="I26" s="12"/>
      <c r="J26" s="38" t="s">
        <v>42</v>
      </c>
      <c r="K26" s="7">
        <f>K27-SUM(K18:K25)</f>
        <v>90504.167000000132</v>
      </c>
      <c r="L26" s="7">
        <f>L27-SUM(L18:L25)</f>
        <v>22141.581000000006</v>
      </c>
      <c r="N26" s="38" t="s">
        <v>42</v>
      </c>
      <c r="O26" s="7">
        <f>O27-SUM(O18:O25)</f>
        <v>54784.608000000007</v>
      </c>
      <c r="P26" s="7">
        <f>P27-SUM(P18:P25)</f>
        <v>18158.421999999962</v>
      </c>
      <c r="U26" s="12"/>
      <c r="V26" s="12"/>
    </row>
    <row r="27" spans="2:22" ht="20.100000000000001" customHeight="1" x14ac:dyDescent="0.2">
      <c r="B27" s="34" t="s">
        <v>21</v>
      </c>
      <c r="C27" s="50">
        <v>167729.98699999999</v>
      </c>
      <c r="D27" s="50">
        <v>49077.646000000001</v>
      </c>
      <c r="F27" s="34" t="s">
        <v>21</v>
      </c>
      <c r="G27" s="50">
        <v>157889.51</v>
      </c>
      <c r="H27" s="50">
        <v>72946.902000000016</v>
      </c>
      <c r="I27" s="12"/>
      <c r="J27" s="34" t="s">
        <v>21</v>
      </c>
      <c r="K27" s="50">
        <v>1016348.5510000002</v>
      </c>
      <c r="L27" s="50">
        <v>253934.364</v>
      </c>
      <c r="N27" s="34" t="s">
        <v>21</v>
      </c>
      <c r="O27" s="50">
        <v>931951.18900000001</v>
      </c>
      <c r="P27" s="50">
        <v>341947.46600000001</v>
      </c>
    </row>
    <row r="28" spans="2:22" x14ac:dyDescent="0.2">
      <c r="G28" s="12"/>
      <c r="H28" s="12"/>
      <c r="I28" s="12"/>
      <c r="J28" s="12"/>
      <c r="L28" s="6"/>
    </row>
    <row r="29" spans="2:22" x14ac:dyDescent="0.2">
      <c r="G29" s="12"/>
      <c r="H29" s="11" t="s">
        <v>8</v>
      </c>
      <c r="I29" s="12"/>
      <c r="J29" s="12"/>
    </row>
    <row r="30" spans="2:22" x14ac:dyDescent="0.2">
      <c r="C30" s="12"/>
      <c r="D30" s="12"/>
      <c r="G30" s="12"/>
      <c r="H30" s="12"/>
      <c r="I30" s="12"/>
      <c r="J30" s="12"/>
      <c r="K30" s="12"/>
      <c r="L30" s="12"/>
      <c r="N30" s="82"/>
      <c r="O30" s="82"/>
    </row>
    <row r="31" spans="2:22" x14ac:dyDescent="0.2">
      <c r="C31" s="12"/>
      <c r="D31" s="12"/>
      <c r="F31" s="82"/>
      <c r="G31" s="82"/>
      <c r="H31" s="12"/>
      <c r="I31" s="12"/>
      <c r="J31" s="12"/>
      <c r="K31" s="12"/>
      <c r="L31" s="12"/>
      <c r="N31" s="82"/>
      <c r="O31" s="82"/>
    </row>
    <row r="32" spans="2:22" x14ac:dyDescent="0.2">
      <c r="C32" s="12"/>
      <c r="D32" s="12"/>
      <c r="F32" s="82"/>
      <c r="G32" s="82"/>
      <c r="H32" s="12"/>
      <c r="I32" s="12"/>
      <c r="J32" s="12"/>
      <c r="K32" s="12"/>
      <c r="L32" s="12"/>
      <c r="M32" s="15"/>
      <c r="N32" s="82"/>
      <c r="O32" s="82"/>
    </row>
    <row r="33" spans="3:16" x14ac:dyDescent="0.2">
      <c r="C33" s="12"/>
      <c r="D33" s="12"/>
      <c r="F33" s="82"/>
      <c r="G33" s="82"/>
      <c r="H33" s="12"/>
      <c r="I33" s="12"/>
      <c r="J33" s="12"/>
      <c r="K33" s="12"/>
      <c r="L33" s="12"/>
      <c r="N33" s="82"/>
      <c r="O33" s="82"/>
    </row>
    <row r="34" spans="3:16" x14ac:dyDescent="0.2">
      <c r="F34" s="10"/>
      <c r="G34" s="82"/>
      <c r="H34" s="82"/>
      <c r="I34" s="12"/>
      <c r="J34" s="12"/>
      <c r="K34" s="10"/>
      <c r="L34" s="10"/>
    </row>
    <row r="35" spans="3:16" x14ac:dyDescent="0.2">
      <c r="D35" s="10"/>
      <c r="F35" s="10"/>
      <c r="G35" s="82"/>
      <c r="H35" s="82"/>
      <c r="I35" s="12"/>
      <c r="O35" s="10"/>
      <c r="P35" s="10"/>
    </row>
    <row r="36" spans="3:16" x14ac:dyDescent="0.2">
      <c r="D36" s="10"/>
      <c r="F36" s="82"/>
      <c r="G36" s="82"/>
      <c r="H36" s="82"/>
      <c r="I36" s="12"/>
      <c r="J36" s="12"/>
      <c r="O36" s="10"/>
      <c r="P36" s="10"/>
    </row>
    <row r="37" spans="3:16" x14ac:dyDescent="0.2">
      <c r="G37" s="82"/>
      <c r="H37" s="82"/>
      <c r="I37" s="12"/>
      <c r="O37" s="10"/>
      <c r="P37" s="10"/>
    </row>
    <row r="38" spans="3:16" x14ac:dyDescent="0.2">
      <c r="G38" s="82"/>
      <c r="H38" s="82"/>
      <c r="I38" s="12"/>
      <c r="M38" s="15"/>
      <c r="O38" s="10"/>
      <c r="P38" s="10"/>
    </row>
    <row r="39" spans="3:16" x14ac:dyDescent="0.2">
      <c r="D39" s="10"/>
      <c r="G39" s="82"/>
      <c r="H39" s="82"/>
      <c r="I39" s="12"/>
      <c r="O39" s="10"/>
      <c r="P39" s="10"/>
    </row>
    <row r="40" spans="3:16" x14ac:dyDescent="0.2">
      <c r="G40" s="82"/>
      <c r="H40" s="82"/>
      <c r="I40" s="12"/>
      <c r="M40" s="15"/>
      <c r="O40" s="10"/>
      <c r="P40" s="10"/>
    </row>
    <row r="41" spans="3:16" x14ac:dyDescent="0.2">
      <c r="G41" s="82"/>
      <c r="H41" s="82"/>
      <c r="I41" s="12"/>
      <c r="M41" s="15"/>
      <c r="O41" s="10"/>
      <c r="P41" s="10"/>
    </row>
    <row r="42" spans="3:16" x14ac:dyDescent="0.2">
      <c r="F42" s="10"/>
      <c r="G42" s="82"/>
      <c r="H42" s="82"/>
      <c r="I42" s="12"/>
      <c r="O42" s="10"/>
      <c r="P42" s="10"/>
    </row>
    <row r="43" spans="3:16" x14ac:dyDescent="0.2">
      <c r="G43" s="82"/>
      <c r="H43" s="82"/>
      <c r="I43" s="12"/>
      <c r="O43" s="10"/>
      <c r="P43" s="10"/>
    </row>
    <row r="44" spans="3:16" x14ac:dyDescent="0.2">
      <c r="G44" s="82"/>
      <c r="H44" s="82"/>
      <c r="I44" s="12"/>
      <c r="L44" s="12"/>
      <c r="M44" s="15"/>
      <c r="O44" s="10"/>
      <c r="P44" s="10"/>
    </row>
    <row r="45" spans="3:16" x14ac:dyDescent="0.2">
      <c r="F45" s="82"/>
      <c r="G45" s="82"/>
      <c r="H45" s="82"/>
      <c r="I45" s="12"/>
      <c r="O45" s="10"/>
      <c r="P45" s="10"/>
    </row>
    <row r="46" spans="3:16" x14ac:dyDescent="0.2">
      <c r="F46" s="82"/>
      <c r="G46" s="82"/>
      <c r="H46" s="82"/>
      <c r="I46" s="12"/>
      <c r="O46" s="10"/>
      <c r="P46" s="10"/>
    </row>
    <row r="47" spans="3:16" x14ac:dyDescent="0.2">
      <c r="F47" s="10"/>
      <c r="G47" s="82"/>
      <c r="H47" s="82"/>
      <c r="I47" s="12"/>
      <c r="O47" s="10"/>
      <c r="P47" s="10"/>
    </row>
    <row r="48" spans="3:16" x14ac:dyDescent="0.2">
      <c r="D48" s="10"/>
      <c r="F48" s="10"/>
      <c r="G48" s="82"/>
      <c r="H48" s="82"/>
      <c r="I48" s="12"/>
      <c r="K48" s="12"/>
      <c r="M48" s="15"/>
      <c r="O48" s="10"/>
      <c r="P48" s="10"/>
    </row>
    <row r="49" spans="4:17" x14ac:dyDescent="0.2">
      <c r="D49" s="10"/>
      <c r="F49" s="10"/>
      <c r="G49" s="82"/>
      <c r="H49" s="82"/>
      <c r="I49" s="12"/>
      <c r="O49" s="10"/>
      <c r="P49" s="10"/>
    </row>
    <row r="50" spans="4:17" x14ac:dyDescent="0.2">
      <c r="G50" s="82"/>
      <c r="H50" s="82"/>
      <c r="I50" s="12"/>
      <c r="O50" s="10"/>
      <c r="P50" s="10"/>
    </row>
    <row r="51" spans="4:17" x14ac:dyDescent="0.2">
      <c r="D51" s="10"/>
      <c r="F51" s="10"/>
      <c r="G51" s="82"/>
      <c r="H51" s="82"/>
      <c r="I51" s="12"/>
      <c r="O51" s="10"/>
      <c r="P51" s="10"/>
    </row>
    <row r="52" spans="4:17" x14ac:dyDescent="0.2">
      <c r="G52" s="82"/>
      <c r="H52" s="82"/>
      <c r="I52" s="12"/>
      <c r="O52" s="10"/>
      <c r="P52" s="10"/>
    </row>
    <row r="53" spans="4:17" x14ac:dyDescent="0.2">
      <c r="D53" s="10"/>
      <c r="F53" s="10"/>
      <c r="G53" s="82"/>
      <c r="H53" s="82"/>
      <c r="I53" s="12"/>
      <c r="O53" s="10"/>
      <c r="P53" s="10"/>
      <c r="Q53" s="10"/>
    </row>
    <row r="54" spans="4:17" x14ac:dyDescent="0.2">
      <c r="G54" s="10"/>
      <c r="H54" s="10"/>
      <c r="I54" s="12"/>
      <c r="O54" s="10"/>
      <c r="P54" s="10"/>
    </row>
    <row r="55" spans="4:17" x14ac:dyDescent="0.2">
      <c r="F55" s="82"/>
      <c r="G55" s="10"/>
      <c r="H55" s="10"/>
      <c r="I55" s="12"/>
      <c r="O55" s="10"/>
      <c r="P55" s="10"/>
    </row>
    <row r="56" spans="4:17" x14ac:dyDescent="0.2">
      <c r="F56" s="10"/>
      <c r="G56" s="82"/>
      <c r="H56" s="82"/>
      <c r="I56" s="12"/>
      <c r="L56" s="10"/>
    </row>
    <row r="57" spans="4:17" x14ac:dyDescent="0.2">
      <c r="G57" s="82"/>
      <c r="H57" s="82"/>
      <c r="I57" s="12"/>
      <c r="O57" s="10"/>
      <c r="P57" s="10"/>
    </row>
    <row r="58" spans="4:17" x14ac:dyDescent="0.2">
      <c r="F58" s="10"/>
      <c r="G58" s="82"/>
      <c r="H58" s="82"/>
      <c r="I58" s="12"/>
      <c r="O58" s="10"/>
      <c r="P58" s="10"/>
    </row>
    <row r="59" spans="4:17" x14ac:dyDescent="0.2">
      <c r="D59" s="10"/>
      <c r="F59" s="10"/>
      <c r="G59" s="82"/>
      <c r="H59" s="82"/>
      <c r="I59" s="12"/>
      <c r="O59" s="10"/>
      <c r="P59" s="10"/>
    </row>
    <row r="60" spans="4:17" x14ac:dyDescent="0.2">
      <c r="F60" s="10"/>
      <c r="G60" s="82"/>
      <c r="H60" s="82"/>
      <c r="I60" s="12"/>
      <c r="O60" s="10"/>
      <c r="P60" s="10"/>
    </row>
    <row r="61" spans="4:17" x14ac:dyDescent="0.2">
      <c r="F61" s="10"/>
      <c r="G61" s="82"/>
      <c r="H61" s="82"/>
      <c r="I61" s="12"/>
      <c r="O61" s="10"/>
      <c r="P61" s="10"/>
    </row>
    <row r="62" spans="4:17" x14ac:dyDescent="0.2">
      <c r="F62" s="10"/>
      <c r="G62" s="82"/>
      <c r="H62" s="82"/>
      <c r="I62" s="12"/>
      <c r="M62" s="15"/>
      <c r="O62" s="10"/>
      <c r="P62" s="10"/>
    </row>
    <row r="63" spans="4:17" x14ac:dyDescent="0.2">
      <c r="F63" s="10"/>
      <c r="G63" s="82"/>
      <c r="H63" s="82"/>
      <c r="I63" s="12"/>
      <c r="O63" s="10"/>
      <c r="P63" s="10"/>
    </row>
    <row r="64" spans="4:17" x14ac:dyDescent="0.2">
      <c r="F64" s="10"/>
      <c r="G64" s="82"/>
      <c r="H64" s="82"/>
      <c r="I64" s="12"/>
      <c r="O64" s="10"/>
      <c r="P64" s="10"/>
    </row>
    <row r="65" spans="4:16" x14ac:dyDescent="0.2">
      <c r="F65" s="10"/>
      <c r="G65" s="82"/>
      <c r="H65" s="82"/>
      <c r="I65" s="12"/>
      <c r="O65" s="10"/>
      <c r="P65" s="10"/>
    </row>
    <row r="66" spans="4:16" x14ac:dyDescent="0.2">
      <c r="D66" s="10"/>
      <c r="F66" s="10"/>
      <c r="G66" s="82"/>
      <c r="H66" s="82"/>
      <c r="I66" s="12"/>
      <c r="O66" s="10"/>
      <c r="P66" s="10"/>
    </row>
    <row r="67" spans="4:16" x14ac:dyDescent="0.2">
      <c r="F67" s="10"/>
      <c r="G67" s="82"/>
      <c r="H67" s="82"/>
      <c r="I67" s="12"/>
      <c r="O67" s="10"/>
      <c r="P67" s="10"/>
    </row>
    <row r="68" spans="4:16" x14ac:dyDescent="0.2">
      <c r="G68" s="82"/>
      <c r="H68" s="82"/>
      <c r="I68" s="12"/>
    </row>
    <row r="69" spans="4:16" x14ac:dyDescent="0.2">
      <c r="F69" s="10"/>
      <c r="G69" s="82"/>
      <c r="H69" s="82"/>
      <c r="I69" s="12"/>
    </row>
    <row r="70" spans="4:16" x14ac:dyDescent="0.2">
      <c r="F70" s="10"/>
      <c r="G70" s="82"/>
      <c r="H70" s="82"/>
      <c r="I70" s="12"/>
    </row>
    <row r="71" spans="4:16" x14ac:dyDescent="0.2">
      <c r="F71" s="10"/>
      <c r="G71" s="82"/>
      <c r="H71" s="82"/>
      <c r="I71" s="12"/>
      <c r="J71" s="12"/>
      <c r="K71" s="12"/>
    </row>
    <row r="72" spans="4:16" x14ac:dyDescent="0.2">
      <c r="D72" s="10"/>
      <c r="F72" s="10"/>
      <c r="G72" s="10"/>
      <c r="H72" s="10"/>
      <c r="I72" s="12"/>
    </row>
    <row r="73" spans="4:16" x14ac:dyDescent="0.2">
      <c r="D73" s="10"/>
      <c r="F73" s="10"/>
      <c r="G73" s="10"/>
      <c r="H73" s="10"/>
      <c r="I73" s="12"/>
      <c r="J73" s="12"/>
      <c r="K73" s="12"/>
    </row>
    <row r="74" spans="4:16" x14ac:dyDescent="0.2">
      <c r="D74" s="10"/>
      <c r="F74" s="10"/>
      <c r="G74" s="10"/>
      <c r="H74" s="10"/>
      <c r="I74" s="12"/>
    </row>
    <row r="75" spans="4:16" x14ac:dyDescent="0.2">
      <c r="F75" s="10"/>
      <c r="G75" s="10"/>
      <c r="H75" s="10"/>
      <c r="I75" s="12"/>
    </row>
    <row r="76" spans="4:16" x14ac:dyDescent="0.2">
      <c r="F76" s="10"/>
      <c r="G76" s="10"/>
      <c r="H76" s="10"/>
      <c r="I76" s="12"/>
    </row>
    <row r="77" spans="4:16" x14ac:dyDescent="0.2">
      <c r="D77" s="10"/>
      <c r="F77" s="10"/>
      <c r="G77" s="10"/>
      <c r="H77" s="10"/>
      <c r="I77" s="12"/>
    </row>
    <row r="78" spans="4:16" x14ac:dyDescent="0.2">
      <c r="D78" s="10"/>
      <c r="F78" s="10"/>
      <c r="G78" s="10"/>
      <c r="H78" s="10"/>
      <c r="I78" s="12"/>
    </row>
    <row r="79" spans="4:16" x14ac:dyDescent="0.2">
      <c r="D79" s="10"/>
      <c r="F79" s="10"/>
      <c r="G79" s="10"/>
      <c r="H79" s="10"/>
      <c r="I79" s="12"/>
    </row>
    <row r="80" spans="4:16" x14ac:dyDescent="0.2">
      <c r="F80" s="10"/>
      <c r="G80" s="10"/>
      <c r="H80" s="10"/>
      <c r="I80" s="12"/>
    </row>
    <row r="81" spans="4:9" x14ac:dyDescent="0.2">
      <c r="F81" s="10"/>
      <c r="G81" s="10"/>
      <c r="H81" s="10"/>
      <c r="I81" s="12"/>
    </row>
    <row r="82" spans="4:9" x14ac:dyDescent="0.2">
      <c r="F82" s="10"/>
      <c r="G82" s="10"/>
      <c r="H82" s="10"/>
      <c r="I82" s="12"/>
    </row>
    <row r="83" spans="4:9" x14ac:dyDescent="0.2">
      <c r="D83" s="10"/>
      <c r="F83" s="10"/>
      <c r="G83" s="10"/>
      <c r="H83" s="10"/>
      <c r="I83" s="12"/>
    </row>
    <row r="84" spans="4:9" x14ac:dyDescent="0.2">
      <c r="D84" s="10"/>
      <c r="F84" s="10"/>
      <c r="G84" s="10"/>
      <c r="H84" s="10"/>
    </row>
    <row r="85" spans="4:9" x14ac:dyDescent="0.2">
      <c r="F85" s="10"/>
      <c r="G85" s="10"/>
      <c r="H85" s="10"/>
    </row>
    <row r="86" spans="4:9" x14ac:dyDescent="0.2">
      <c r="F86" s="10"/>
      <c r="G86" s="10"/>
      <c r="H86" s="10"/>
    </row>
    <row r="87" spans="4:9" x14ac:dyDescent="0.2">
      <c r="D87" s="10"/>
      <c r="F87" s="10"/>
      <c r="G87" s="10"/>
      <c r="H87" s="10"/>
    </row>
    <row r="88" spans="4:9" x14ac:dyDescent="0.2">
      <c r="F88" s="10"/>
      <c r="G88" s="10"/>
      <c r="H88" s="10"/>
    </row>
    <row r="89" spans="4:9" x14ac:dyDescent="0.2">
      <c r="D89" s="10"/>
      <c r="F89" s="10"/>
      <c r="G89" s="10"/>
      <c r="H89" s="10"/>
    </row>
    <row r="90" spans="4:9" x14ac:dyDescent="0.2">
      <c r="G90" s="10"/>
      <c r="H90" s="12"/>
    </row>
    <row r="91" spans="4:9" x14ac:dyDescent="0.2">
      <c r="F91" s="10"/>
      <c r="G91" s="10"/>
      <c r="H91" s="10"/>
    </row>
    <row r="92" spans="4:9" x14ac:dyDescent="0.2">
      <c r="F92" s="10"/>
      <c r="G92" s="10"/>
      <c r="H92" s="10"/>
    </row>
    <row r="93" spans="4:9" x14ac:dyDescent="0.2">
      <c r="F93" s="10"/>
      <c r="G93" s="10"/>
      <c r="H93" s="10"/>
    </row>
    <row r="94" spans="4:9" x14ac:dyDescent="0.2">
      <c r="D94" s="10"/>
      <c r="F94" s="10"/>
      <c r="G94" s="10"/>
      <c r="H94" s="10"/>
    </row>
    <row r="95" spans="4:9" x14ac:dyDescent="0.2">
      <c r="F95" s="10"/>
      <c r="G95" s="10"/>
      <c r="H95" s="10"/>
    </row>
    <row r="96" spans="4:9" x14ac:dyDescent="0.2">
      <c r="D96" s="10"/>
      <c r="F96" s="10"/>
      <c r="G96" s="10"/>
      <c r="H96" s="10"/>
    </row>
    <row r="97" spans="4:8" x14ac:dyDescent="0.2">
      <c r="D97" s="10"/>
      <c r="F97" s="10"/>
      <c r="G97" s="10"/>
      <c r="H97" s="10"/>
    </row>
    <row r="98" spans="4:8" x14ac:dyDescent="0.2">
      <c r="F98" s="10"/>
      <c r="G98" s="10"/>
      <c r="H98" s="10"/>
    </row>
    <row r="99" spans="4:8" x14ac:dyDescent="0.2">
      <c r="F99" s="10"/>
      <c r="G99" s="10"/>
      <c r="H99" s="10"/>
    </row>
    <row r="100" spans="4:8" x14ac:dyDescent="0.2">
      <c r="F100" s="10"/>
      <c r="G100" s="10"/>
      <c r="H100" s="10"/>
    </row>
    <row r="101" spans="4:8" x14ac:dyDescent="0.2">
      <c r="F101" s="10"/>
      <c r="G101" s="10"/>
      <c r="H101" s="10"/>
    </row>
    <row r="102" spans="4:8" x14ac:dyDescent="0.2">
      <c r="D102" s="10"/>
      <c r="F102" s="10"/>
      <c r="G102" s="10"/>
      <c r="H102" s="10"/>
    </row>
    <row r="103" spans="4:8" x14ac:dyDescent="0.2">
      <c r="F103" s="10"/>
      <c r="G103" s="10"/>
      <c r="H103" s="10"/>
    </row>
    <row r="104" spans="4:8" x14ac:dyDescent="0.2">
      <c r="F104" s="10"/>
      <c r="G104" s="10"/>
      <c r="H104" s="10"/>
    </row>
    <row r="105" spans="4:8" x14ac:dyDescent="0.2">
      <c r="F105" s="10"/>
      <c r="G105" s="10"/>
      <c r="H105" s="10"/>
    </row>
    <row r="106" spans="4:8" x14ac:dyDescent="0.2">
      <c r="F106" s="10"/>
      <c r="G106" s="10"/>
      <c r="H106" s="10"/>
    </row>
    <row r="107" spans="4:8" x14ac:dyDescent="0.2">
      <c r="F107" s="10"/>
      <c r="G107" s="10"/>
      <c r="H107" s="10"/>
    </row>
    <row r="108" spans="4:8" x14ac:dyDescent="0.2">
      <c r="F108" s="10"/>
      <c r="G108" s="10"/>
      <c r="H108" s="10"/>
    </row>
    <row r="109" spans="4:8" x14ac:dyDescent="0.2">
      <c r="F109" s="10"/>
      <c r="G109" s="10"/>
      <c r="H109" s="10"/>
    </row>
    <row r="110" spans="4:8" x14ac:dyDescent="0.2">
      <c r="F110" s="10"/>
      <c r="G110" s="10"/>
      <c r="H110" s="10"/>
    </row>
    <row r="111" spans="4:8" x14ac:dyDescent="0.2">
      <c r="F111" s="10"/>
      <c r="G111" s="10"/>
      <c r="H111" s="10"/>
    </row>
    <row r="112" spans="4:8" x14ac:dyDescent="0.2">
      <c r="D112" s="10"/>
      <c r="F112" s="10"/>
      <c r="G112" s="10"/>
      <c r="H112" s="10"/>
    </row>
    <row r="113" spans="6:8" x14ac:dyDescent="0.2">
      <c r="F113" s="10"/>
      <c r="G113" s="10"/>
      <c r="H113" s="10"/>
    </row>
    <row r="114" spans="6:8" x14ac:dyDescent="0.2">
      <c r="F114" s="10"/>
      <c r="G114" s="10"/>
      <c r="H114" s="10"/>
    </row>
    <row r="115" spans="6:8" x14ac:dyDescent="0.2">
      <c r="F115" s="10"/>
      <c r="G115" s="12"/>
      <c r="H115" s="12"/>
    </row>
    <row r="116" spans="6:8" x14ac:dyDescent="0.2">
      <c r="G116" s="12"/>
      <c r="H116" s="12"/>
    </row>
    <row r="117" spans="6:8" x14ac:dyDescent="0.2">
      <c r="G117" s="12"/>
      <c r="H117" s="12"/>
    </row>
    <row r="118" spans="6:8" x14ac:dyDescent="0.2">
      <c r="G118" s="12"/>
      <c r="H118" s="12"/>
    </row>
    <row r="119" spans="6:8" x14ac:dyDescent="0.2">
      <c r="G119" s="12"/>
      <c r="H119" s="12"/>
    </row>
    <row r="120" spans="6:8" x14ac:dyDescent="0.2">
      <c r="G120" s="12"/>
      <c r="H120" s="12"/>
    </row>
    <row r="121" spans="6:8" x14ac:dyDescent="0.2">
      <c r="G121" s="12"/>
      <c r="H121" s="12"/>
    </row>
    <row r="122" spans="6:8" x14ac:dyDescent="0.2">
      <c r="G122" s="12"/>
      <c r="H122" s="12"/>
    </row>
    <row r="123" spans="6:8" x14ac:dyDescent="0.2">
      <c r="G123" s="12"/>
      <c r="H123" s="12"/>
    </row>
    <row r="124" spans="6:8" x14ac:dyDescent="0.2">
      <c r="G124" s="12"/>
      <c r="H124" s="12"/>
    </row>
    <row r="125" spans="6:8" x14ac:dyDescent="0.2">
      <c r="G125" s="12"/>
      <c r="H125" s="12"/>
    </row>
    <row r="126" spans="6:8" x14ac:dyDescent="0.2">
      <c r="G126" s="12"/>
      <c r="H126" s="12"/>
    </row>
    <row r="127" spans="6:8" x14ac:dyDescent="0.2">
      <c r="G127" s="12"/>
      <c r="H127" s="12"/>
    </row>
    <row r="128" spans="6:8" x14ac:dyDescent="0.2">
      <c r="G128" s="12"/>
      <c r="H128" s="12"/>
    </row>
    <row r="129" spans="7:8" x14ac:dyDescent="0.2">
      <c r="G129" s="12"/>
      <c r="H129" s="12"/>
    </row>
    <row r="130" spans="7:8" x14ac:dyDescent="0.2">
      <c r="G130" s="12"/>
      <c r="H130" s="12"/>
    </row>
  </sheetData>
  <sheetProtection selectLockedCells="1" selectUnlockedCells="1"/>
  <sortState ref="D56:F71">
    <sortCondition descending="1" ref="F56:F71"/>
  </sortState>
  <mergeCells count="2">
    <mergeCell ref="J2:P2"/>
    <mergeCell ref="J15:P15"/>
  </mergeCells>
  <phoneticPr fontId="8" type="noConversion"/>
  <hyperlinks>
    <hyperlink ref="H29" location="ÍNDICE!A1" display="Voltar ao índice"/>
    <hyperlink ref="O14" location="ÍNDICE!A1" display="Voltar ao í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GridLines="0" zoomScale="92" zoomScaleNormal="92" workbookViewId="0"/>
  </sheetViews>
  <sheetFormatPr defaultRowHeight="12.75" x14ac:dyDescent="0.2"/>
  <cols>
    <col min="1" max="1" width="2.42578125" style="2" customWidth="1"/>
    <col min="2" max="2" width="31.42578125" style="2" customWidth="1"/>
    <col min="3" max="3" width="12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18" t="s">
        <v>97</v>
      </c>
    </row>
    <row r="2" spans="2:16" ht="24" customHeight="1" x14ac:dyDescent="0.2">
      <c r="B2" s="18" t="s">
        <v>91</v>
      </c>
    </row>
    <row r="3" spans="2:16" ht="21.95" customHeight="1" x14ac:dyDescent="0.2">
      <c r="B3" s="4" t="s">
        <v>14</v>
      </c>
      <c r="C3" s="13" t="s">
        <v>1</v>
      </c>
      <c r="D3" s="19" t="s">
        <v>18</v>
      </c>
      <c r="E3" s="19" t="s">
        <v>35</v>
      </c>
      <c r="F3" s="19" t="s">
        <v>49</v>
      </c>
      <c r="G3" s="19" t="s">
        <v>57</v>
      </c>
      <c r="H3" s="19">
        <v>2014</v>
      </c>
      <c r="I3" s="19" t="s">
        <v>61</v>
      </c>
      <c r="J3" s="19" t="s">
        <v>64</v>
      </c>
      <c r="K3" s="19" t="s">
        <v>71</v>
      </c>
      <c r="L3" s="19" t="s">
        <v>73</v>
      </c>
      <c r="M3" s="19">
        <v>2019</v>
      </c>
      <c r="N3" s="19">
        <v>2020</v>
      </c>
      <c r="O3" s="19">
        <v>2021</v>
      </c>
      <c r="P3" s="19">
        <v>2022</v>
      </c>
    </row>
    <row r="4" spans="2:16" ht="21.95" customHeight="1" x14ac:dyDescent="0.2">
      <c r="B4" s="102" t="s">
        <v>70</v>
      </c>
      <c r="C4" s="103" t="s">
        <v>15</v>
      </c>
      <c r="D4" s="6">
        <v>9117</v>
      </c>
      <c r="E4" s="6">
        <v>2868</v>
      </c>
      <c r="F4" s="40">
        <v>3712</v>
      </c>
      <c r="G4" s="40">
        <v>1422</v>
      </c>
      <c r="H4" s="40">
        <v>1639</v>
      </c>
      <c r="I4" s="40">
        <v>2721</v>
      </c>
      <c r="J4" s="40">
        <v>4688</v>
      </c>
      <c r="K4" s="40">
        <v>4134</v>
      </c>
      <c r="L4" s="40">
        <v>4153</v>
      </c>
      <c r="M4" s="40">
        <v>4215</v>
      </c>
      <c r="N4" s="40">
        <v>3618</v>
      </c>
      <c r="O4" s="40">
        <v>4339</v>
      </c>
      <c r="P4" s="40">
        <v>5480</v>
      </c>
    </row>
    <row r="5" spans="2:16" ht="21.95" customHeight="1" x14ac:dyDescent="0.2">
      <c r="B5" s="104" t="s">
        <v>25</v>
      </c>
      <c r="C5" s="105" t="s">
        <v>48</v>
      </c>
      <c r="D5" s="74">
        <v>15615</v>
      </c>
      <c r="E5" s="74">
        <v>3907</v>
      </c>
      <c r="F5" s="75">
        <v>4268</v>
      </c>
      <c r="G5" s="75">
        <v>2678</v>
      </c>
      <c r="H5" s="75">
        <v>3836</v>
      </c>
      <c r="I5" s="75">
        <v>5903</v>
      </c>
      <c r="J5" s="75">
        <v>12718</v>
      </c>
      <c r="K5" s="75">
        <v>9346</v>
      </c>
      <c r="L5" s="75">
        <v>11178</v>
      </c>
      <c r="M5" s="75">
        <v>11790</v>
      </c>
      <c r="N5" s="75">
        <v>10273</v>
      </c>
      <c r="O5" s="75">
        <v>11865</v>
      </c>
      <c r="P5" s="75">
        <v>12656</v>
      </c>
    </row>
    <row r="6" spans="2:16" ht="6" customHeight="1" x14ac:dyDescent="0.2">
      <c r="B6" s="76"/>
      <c r="C6" s="3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24" customHeight="1" x14ac:dyDescent="0.2">
      <c r="B7" s="18" t="s">
        <v>98</v>
      </c>
    </row>
    <row r="8" spans="2:16" ht="21.95" customHeight="1" x14ac:dyDescent="0.2">
      <c r="B8" s="4" t="s">
        <v>14</v>
      </c>
      <c r="C8" s="13" t="s">
        <v>1</v>
      </c>
      <c r="D8" s="19" t="s">
        <v>18</v>
      </c>
      <c r="E8" s="19" t="s">
        <v>35</v>
      </c>
      <c r="F8" s="19" t="s">
        <v>49</v>
      </c>
      <c r="G8" s="19" t="s">
        <v>57</v>
      </c>
      <c r="H8" s="19">
        <v>2014</v>
      </c>
      <c r="I8" s="19" t="s">
        <v>61</v>
      </c>
      <c r="J8" s="19" t="s">
        <v>64</v>
      </c>
      <c r="K8" s="19" t="s">
        <v>71</v>
      </c>
      <c r="L8" s="19" t="s">
        <v>73</v>
      </c>
      <c r="M8" s="19">
        <v>2019</v>
      </c>
      <c r="N8" s="19">
        <v>2020</v>
      </c>
      <c r="O8" s="19">
        <v>2021</v>
      </c>
      <c r="P8" s="19">
        <v>2022</v>
      </c>
    </row>
    <row r="9" spans="2:16" ht="21.95" customHeight="1" x14ac:dyDescent="0.2">
      <c r="B9" s="102" t="s">
        <v>70</v>
      </c>
      <c r="C9" s="103" t="s">
        <v>15</v>
      </c>
      <c r="D9" s="6">
        <v>48610</v>
      </c>
      <c r="E9" s="6">
        <v>39628</v>
      </c>
      <c r="F9" s="40">
        <v>51081</v>
      </c>
      <c r="G9" s="40">
        <v>50754</v>
      </c>
      <c r="H9" s="40">
        <v>46187</v>
      </c>
      <c r="I9" s="40">
        <v>37015</v>
      </c>
      <c r="J9" s="40">
        <v>33511</v>
      </c>
      <c r="K9" s="40">
        <v>24885</v>
      </c>
      <c r="L9" s="40">
        <v>22872</v>
      </c>
      <c r="M9" s="40">
        <v>24316</v>
      </c>
      <c r="N9" s="40">
        <v>26521</v>
      </c>
      <c r="O9" s="40">
        <v>24318</v>
      </c>
      <c r="P9" s="40">
        <v>25566</v>
      </c>
    </row>
    <row r="10" spans="2:16" ht="21.95" customHeight="1" x14ac:dyDescent="0.2">
      <c r="B10" s="104" t="s">
        <v>25</v>
      </c>
      <c r="C10" s="105" t="s">
        <v>48</v>
      </c>
      <c r="D10" s="74">
        <v>66962</v>
      </c>
      <c r="E10" s="74">
        <v>47096</v>
      </c>
      <c r="F10" s="75">
        <v>54722</v>
      </c>
      <c r="G10" s="75">
        <v>89336</v>
      </c>
      <c r="H10" s="75">
        <v>94957</v>
      </c>
      <c r="I10" s="75">
        <v>74490</v>
      </c>
      <c r="J10" s="75">
        <v>77299</v>
      </c>
      <c r="K10" s="75">
        <v>50264</v>
      </c>
      <c r="L10" s="75">
        <v>56571</v>
      </c>
      <c r="M10" s="75">
        <v>62683</v>
      </c>
      <c r="N10" s="75">
        <v>70410</v>
      </c>
      <c r="O10" s="75">
        <v>55239</v>
      </c>
      <c r="P10" s="75">
        <v>47174</v>
      </c>
    </row>
    <row r="11" spans="2:16" x14ac:dyDescent="0.2">
      <c r="D11" s="12"/>
      <c r="E11" s="12"/>
      <c r="F11" s="12"/>
      <c r="G11" s="12"/>
      <c r="H11" s="12"/>
      <c r="I11" s="12"/>
      <c r="J11" s="12"/>
      <c r="K11" s="12"/>
      <c r="L11" s="12"/>
    </row>
    <row r="12" spans="2:16" x14ac:dyDescent="0.2">
      <c r="D12" s="12"/>
      <c r="E12" s="12"/>
      <c r="F12" s="12"/>
      <c r="G12" s="12"/>
      <c r="H12" s="12"/>
      <c r="I12" s="12"/>
      <c r="J12" s="12"/>
      <c r="K12" s="12"/>
      <c r="L12" s="12"/>
      <c r="O12" s="32" t="s">
        <v>8</v>
      </c>
    </row>
    <row r="13" spans="2:16" x14ac:dyDescent="0.2">
      <c r="D13" s="12"/>
      <c r="E13" s="12"/>
      <c r="F13" s="12"/>
      <c r="G13" s="12"/>
      <c r="H13" s="12"/>
      <c r="I13" s="12"/>
      <c r="J13" s="12"/>
      <c r="K13" s="12"/>
    </row>
    <row r="14" spans="2:16" x14ac:dyDescent="0.2">
      <c r="D14" s="12"/>
      <c r="E14" s="12"/>
      <c r="F14" s="12"/>
      <c r="G14" s="12"/>
      <c r="H14" s="12"/>
      <c r="I14" s="12"/>
      <c r="J14" s="12"/>
      <c r="K14" s="12"/>
      <c r="L14" s="12"/>
    </row>
    <row r="15" spans="2:16" x14ac:dyDescent="0.2">
      <c r="D15" s="12"/>
      <c r="E15" s="12"/>
      <c r="F15" s="12"/>
      <c r="G15" s="12"/>
      <c r="H15" s="12"/>
      <c r="I15" s="12"/>
      <c r="J15" s="12"/>
      <c r="K15" s="12"/>
      <c r="L15" s="12"/>
    </row>
    <row r="16" spans="2:16" x14ac:dyDescent="0.2">
      <c r="D16" s="12"/>
      <c r="E16" s="12"/>
      <c r="F16" s="12"/>
      <c r="G16" s="12"/>
      <c r="H16" s="12"/>
      <c r="I16" s="12"/>
      <c r="J16" s="12"/>
      <c r="L16" s="12"/>
    </row>
    <row r="19" spans="4:6" x14ac:dyDescent="0.2">
      <c r="D19" s="12"/>
    </row>
    <row r="20" spans="4:6" x14ac:dyDescent="0.2">
      <c r="D20" s="12"/>
      <c r="E20" s="12"/>
    </row>
    <row r="21" spans="4:6" ht="18" customHeight="1" x14ac:dyDescent="0.2">
      <c r="D21"/>
      <c r="E21"/>
    </row>
    <row r="22" spans="4:6" ht="18" customHeight="1" x14ac:dyDescent="0.2"/>
    <row r="25" spans="4:6" x14ac:dyDescent="0.2">
      <c r="D25" s="14"/>
      <c r="E25" s="12"/>
      <c r="F25" s="12"/>
    </row>
    <row r="26" spans="4:6" x14ac:dyDescent="0.2">
      <c r="D26" s="14"/>
      <c r="E26" s="12"/>
      <c r="F26" s="12"/>
    </row>
    <row r="36" spans="2:16" ht="21.95" customHeight="1" x14ac:dyDescent="0.2">
      <c r="B36" s="18" t="s">
        <v>108</v>
      </c>
    </row>
    <row r="37" spans="2:16" ht="21.95" customHeight="1" x14ac:dyDescent="0.2">
      <c r="B37" s="4" t="s">
        <v>14</v>
      </c>
      <c r="C37" s="13" t="s">
        <v>1</v>
      </c>
      <c r="D37" s="19" t="s">
        <v>18</v>
      </c>
      <c r="E37" s="19" t="s">
        <v>35</v>
      </c>
      <c r="F37" s="19" t="s">
        <v>49</v>
      </c>
      <c r="G37" s="19" t="s">
        <v>57</v>
      </c>
      <c r="H37" s="19" t="s">
        <v>60</v>
      </c>
      <c r="I37" s="19" t="s">
        <v>61</v>
      </c>
      <c r="J37" s="19">
        <v>2016</v>
      </c>
      <c r="K37" s="19" t="s">
        <v>71</v>
      </c>
      <c r="L37" s="19" t="s">
        <v>73</v>
      </c>
      <c r="M37" s="19">
        <v>2019</v>
      </c>
      <c r="N37" s="19">
        <v>2020</v>
      </c>
      <c r="O37" s="19">
        <v>2021</v>
      </c>
      <c r="P37" s="19">
        <v>2022</v>
      </c>
    </row>
    <row r="38" spans="2:16" ht="30" customHeight="1" x14ac:dyDescent="0.2">
      <c r="B38" s="106" t="s">
        <v>103</v>
      </c>
      <c r="C38" s="103" t="s">
        <v>48</v>
      </c>
      <c r="D38" s="6">
        <v>671600.37399999995</v>
      </c>
      <c r="E38" s="6">
        <v>619418.16500000004</v>
      </c>
      <c r="F38" s="40">
        <v>631401.52399999998</v>
      </c>
      <c r="G38" s="40">
        <v>655990.44999999995</v>
      </c>
      <c r="H38" s="40">
        <v>658593.07799999998</v>
      </c>
      <c r="I38" s="40">
        <v>677970.84499999997</v>
      </c>
      <c r="J38" s="40">
        <v>713672.21900000004</v>
      </c>
      <c r="K38" s="40">
        <v>718520.63</v>
      </c>
      <c r="L38" s="40">
        <v>695353.48400000005</v>
      </c>
      <c r="M38" s="40">
        <v>689024.64899999998</v>
      </c>
      <c r="N38" s="40">
        <v>651743.45400000003</v>
      </c>
      <c r="O38" s="40">
        <v>599371.22600000002</v>
      </c>
      <c r="P38" s="40">
        <v>597278.41700000002</v>
      </c>
    </row>
    <row r="39" spans="2:16" ht="30" customHeight="1" x14ac:dyDescent="0.2">
      <c r="B39" s="107" t="s">
        <v>104</v>
      </c>
      <c r="C39" s="103" t="s">
        <v>48</v>
      </c>
      <c r="D39" s="6">
        <v>82097.551000000007</v>
      </c>
      <c r="E39" s="6">
        <v>81562.53</v>
      </c>
      <c r="F39" s="40">
        <v>83345.47</v>
      </c>
      <c r="G39" s="40">
        <v>81790.216</v>
      </c>
      <c r="H39" s="40">
        <v>79781.525999999998</v>
      </c>
      <c r="I39" s="40">
        <v>80503.395999999993</v>
      </c>
      <c r="J39" s="40">
        <v>77265.328999999998</v>
      </c>
      <c r="K39" s="40">
        <v>79169.403999999995</v>
      </c>
      <c r="L39" s="40">
        <v>77328.202999999994</v>
      </c>
      <c r="M39" s="40">
        <v>77064.485000000001</v>
      </c>
      <c r="N39" s="40">
        <v>90434.184999999998</v>
      </c>
      <c r="O39" s="40">
        <v>75460.614000000001</v>
      </c>
      <c r="P39" s="40">
        <v>80207.057000000001</v>
      </c>
    </row>
    <row r="40" spans="2:16" ht="30" customHeight="1" x14ac:dyDescent="0.2">
      <c r="B40" s="107" t="s">
        <v>105</v>
      </c>
      <c r="C40" s="103" t="s">
        <v>48</v>
      </c>
      <c r="D40" s="6">
        <v>18.597999999999999</v>
      </c>
      <c r="E40" s="6">
        <v>19.437999999999999</v>
      </c>
      <c r="F40" s="40">
        <v>17.646000000000001</v>
      </c>
      <c r="G40" s="40" t="s">
        <v>109</v>
      </c>
      <c r="H40" s="40" t="s">
        <v>109</v>
      </c>
      <c r="I40" s="40" t="s">
        <v>109</v>
      </c>
      <c r="J40" s="40" t="s">
        <v>109</v>
      </c>
      <c r="K40" s="40" t="s">
        <v>109</v>
      </c>
      <c r="L40" s="40" t="s">
        <v>109</v>
      </c>
      <c r="M40" s="40" t="s">
        <v>109</v>
      </c>
      <c r="N40" s="40" t="s">
        <v>109</v>
      </c>
      <c r="O40" s="40" t="s">
        <v>109</v>
      </c>
      <c r="P40" s="40">
        <v>433.03800000000001</v>
      </c>
    </row>
    <row r="41" spans="2:16" ht="30" customHeight="1" x14ac:dyDescent="0.2">
      <c r="B41" s="107" t="s">
        <v>106</v>
      </c>
      <c r="C41" s="103" t="s">
        <v>48</v>
      </c>
      <c r="D41" s="40" t="s">
        <v>109</v>
      </c>
      <c r="E41" s="6">
        <v>1290.18</v>
      </c>
      <c r="F41" s="40">
        <v>6220.38</v>
      </c>
      <c r="G41" s="40">
        <v>9333.3799999999992</v>
      </c>
      <c r="H41" s="40">
        <v>8431.5439999999999</v>
      </c>
      <c r="I41" s="40">
        <v>6124.6540000000005</v>
      </c>
      <c r="J41" s="40" t="s">
        <v>109</v>
      </c>
      <c r="K41" s="40" t="s">
        <v>109</v>
      </c>
      <c r="L41" s="40" t="s">
        <v>109</v>
      </c>
      <c r="M41" s="40">
        <v>12985.606</v>
      </c>
      <c r="N41" s="40">
        <v>14755.366</v>
      </c>
      <c r="O41" s="40" t="s">
        <v>109</v>
      </c>
      <c r="P41" s="40" t="s">
        <v>109</v>
      </c>
    </row>
    <row r="42" spans="2:16" ht="30" customHeight="1" x14ac:dyDescent="0.2">
      <c r="B42" s="108" t="s">
        <v>107</v>
      </c>
      <c r="C42" s="105" t="s">
        <v>48</v>
      </c>
      <c r="D42" s="75">
        <v>198523.571</v>
      </c>
      <c r="E42" s="75">
        <v>190656.84099999999</v>
      </c>
      <c r="F42" s="75">
        <v>191356.06599999999</v>
      </c>
      <c r="G42" s="75">
        <v>187883.78200000001</v>
      </c>
      <c r="H42" s="75">
        <v>187658.201</v>
      </c>
      <c r="I42" s="75">
        <v>192270.15599999999</v>
      </c>
      <c r="J42" s="75">
        <v>195635.55499999999</v>
      </c>
      <c r="K42" s="75">
        <v>206134.14499999999</v>
      </c>
      <c r="L42" s="75">
        <v>196151.489</v>
      </c>
      <c r="M42" s="75">
        <v>196130.723</v>
      </c>
      <c r="N42" s="75">
        <v>189707.51300000001</v>
      </c>
      <c r="O42" s="75">
        <v>177815.09</v>
      </c>
      <c r="P42" s="75">
        <v>175814.03700000001</v>
      </c>
    </row>
    <row r="43" spans="2:16" x14ac:dyDescent="0.2">
      <c r="B43" s="2" t="s">
        <v>110</v>
      </c>
    </row>
    <row r="44" spans="2:16" x14ac:dyDescent="0.2">
      <c r="L44" s="10"/>
      <c r="M44" s="10"/>
      <c r="N44" s="10"/>
      <c r="O44" s="10"/>
      <c r="P44" s="10"/>
    </row>
    <row r="45" spans="2:16" x14ac:dyDescent="0.2">
      <c r="L45" s="10"/>
      <c r="M45" s="10"/>
      <c r="N45" s="10"/>
      <c r="O45" s="10"/>
      <c r="P45" s="10"/>
    </row>
    <row r="46" spans="2:16" x14ac:dyDescent="0.2">
      <c r="L46" s="10"/>
      <c r="M46" s="10"/>
      <c r="N46" s="10"/>
      <c r="O46" s="10"/>
      <c r="P46" s="10"/>
    </row>
    <row r="47" spans="2:16" x14ac:dyDescent="0.2">
      <c r="L47" s="10"/>
      <c r="M47" s="10"/>
      <c r="N47" s="10"/>
      <c r="O47" s="10"/>
      <c r="P47" s="10"/>
    </row>
    <row r="49" spans="4:10" x14ac:dyDescent="0.2">
      <c r="D49" s="10"/>
      <c r="E49" s="10"/>
      <c r="F49" s="10"/>
      <c r="G49" s="10"/>
      <c r="H49" s="10"/>
      <c r="I49" s="10"/>
      <c r="J49" s="10"/>
    </row>
  </sheetData>
  <sheetProtection selectLockedCells="1" selectUnlockedCells="1"/>
  <phoneticPr fontId="8" type="noConversion"/>
  <hyperlinks>
    <hyperlink ref="O12" location="ÍNDICE!A1" display="Voltar ao índice"/>
  </hyperlinks>
  <pageMargins left="0.35" right="0.25" top="1" bottom="1" header="0.51180555555555551" footer="0.51180555555555551"/>
  <pageSetup paperSize="9" scale="68" firstPageNumber="0" orientation="portrait" horizontalDpi="300" verticalDpi="300" r:id="rId1"/>
  <headerFooter alignWithMargins="0"/>
  <ignoredErrors>
    <ignoredError sqref="D3:G3 D37:E37 F37:I37 I3:L3 K37:L37 D8:O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21.42578125" style="2" customWidth="1"/>
    <col min="3" max="3" width="32.28515625" style="2" customWidth="1"/>
    <col min="4" max="4" width="16.5703125" style="2" customWidth="1"/>
    <col min="5" max="17" width="12.7109375" style="2" customWidth="1"/>
    <col min="18" max="16384" width="9.140625" style="2"/>
  </cols>
  <sheetData>
    <row r="1" spans="2:17" ht="26.25" customHeight="1" x14ac:dyDescent="0.2">
      <c r="B1" s="23" t="s">
        <v>93</v>
      </c>
      <c r="C1" s="23"/>
    </row>
    <row r="2" spans="2:17" ht="24.75" customHeight="1" x14ac:dyDescent="0.2">
      <c r="B2" s="3" t="s">
        <v>19</v>
      </c>
      <c r="C2" s="3" t="s">
        <v>14</v>
      </c>
      <c r="D2" s="21" t="s">
        <v>1</v>
      </c>
      <c r="E2" s="5" t="s">
        <v>36</v>
      </c>
      <c r="F2" s="5" t="s">
        <v>37</v>
      </c>
      <c r="G2" s="5" t="s">
        <v>43</v>
      </c>
      <c r="H2" s="5" t="s">
        <v>58</v>
      </c>
      <c r="I2" s="5" t="s">
        <v>59</v>
      </c>
      <c r="J2" s="5" t="s">
        <v>62</v>
      </c>
      <c r="K2" s="5" t="s">
        <v>65</v>
      </c>
      <c r="L2" s="5" t="s">
        <v>72</v>
      </c>
      <c r="M2" s="5" t="s">
        <v>74</v>
      </c>
      <c r="N2" s="5" t="s">
        <v>76</v>
      </c>
      <c r="O2" s="5" t="s">
        <v>78</v>
      </c>
      <c r="P2" s="5" t="s">
        <v>115</v>
      </c>
      <c r="Q2" s="5" t="s">
        <v>114</v>
      </c>
    </row>
    <row r="3" spans="2:17" ht="20.100000000000001" customHeight="1" x14ac:dyDescent="0.2">
      <c r="B3" s="142" t="s">
        <v>85</v>
      </c>
      <c r="C3" s="109" t="s">
        <v>119</v>
      </c>
      <c r="D3" s="110" t="s">
        <v>120</v>
      </c>
      <c r="E3" s="40">
        <v>20</v>
      </c>
      <c r="F3" s="40">
        <v>16</v>
      </c>
      <c r="G3" s="40">
        <v>4</v>
      </c>
      <c r="H3" s="40">
        <v>4</v>
      </c>
      <c r="I3" s="40">
        <v>3</v>
      </c>
      <c r="J3" s="40">
        <v>4</v>
      </c>
      <c r="K3" s="40">
        <v>6</v>
      </c>
      <c r="L3" s="40">
        <v>13</v>
      </c>
      <c r="M3" s="40">
        <v>9</v>
      </c>
      <c r="N3" s="40">
        <v>11</v>
      </c>
      <c r="O3" s="40">
        <v>12</v>
      </c>
      <c r="P3" s="40">
        <v>10</v>
      </c>
      <c r="Q3" s="40">
        <v>12</v>
      </c>
    </row>
    <row r="4" spans="2:17" ht="20.100000000000001" customHeight="1" x14ac:dyDescent="0.2">
      <c r="B4" s="143"/>
      <c r="C4" s="111" t="s">
        <v>66</v>
      </c>
      <c r="D4" s="112" t="s">
        <v>121</v>
      </c>
      <c r="E4" s="52">
        <v>473</v>
      </c>
      <c r="F4" s="52">
        <v>215</v>
      </c>
      <c r="G4" s="52">
        <v>192</v>
      </c>
      <c r="H4" s="52">
        <v>239</v>
      </c>
      <c r="I4" s="52">
        <v>222</v>
      </c>
      <c r="J4" s="52">
        <v>216</v>
      </c>
      <c r="K4" s="52">
        <v>232</v>
      </c>
      <c r="L4" s="52">
        <v>322</v>
      </c>
      <c r="M4" s="52">
        <v>255</v>
      </c>
      <c r="N4" s="52">
        <v>239</v>
      </c>
      <c r="O4" s="52">
        <v>262</v>
      </c>
      <c r="P4" s="52">
        <v>325</v>
      </c>
      <c r="Q4" s="52">
        <v>367</v>
      </c>
    </row>
    <row r="5" spans="2:17" ht="20.100000000000001" customHeight="1" x14ac:dyDescent="0.2">
      <c r="B5" s="143"/>
      <c r="C5" s="113" t="s">
        <v>67</v>
      </c>
      <c r="D5" s="114" t="s">
        <v>121</v>
      </c>
      <c r="E5" s="40">
        <v>42</v>
      </c>
      <c r="F5" s="40">
        <v>33</v>
      </c>
      <c r="G5" s="40">
        <v>49</v>
      </c>
      <c r="H5" s="40">
        <v>34</v>
      </c>
      <c r="I5" s="40">
        <v>37</v>
      </c>
      <c r="J5" s="40">
        <v>39</v>
      </c>
      <c r="K5" s="40">
        <v>51</v>
      </c>
      <c r="L5" s="40">
        <v>67</v>
      </c>
      <c r="M5" s="40">
        <v>59</v>
      </c>
      <c r="N5" s="40">
        <v>49</v>
      </c>
      <c r="O5" s="40">
        <v>47</v>
      </c>
      <c r="P5" s="40">
        <v>46</v>
      </c>
      <c r="Q5" s="40">
        <v>43</v>
      </c>
    </row>
    <row r="6" spans="2:17" ht="20.100000000000001" customHeight="1" x14ac:dyDescent="0.2">
      <c r="B6" s="143"/>
      <c r="C6" s="111" t="s">
        <v>68</v>
      </c>
      <c r="D6" s="112" t="s">
        <v>121</v>
      </c>
      <c r="E6" s="52">
        <v>451</v>
      </c>
      <c r="F6" s="52">
        <v>198</v>
      </c>
      <c r="G6" s="52">
        <v>147</v>
      </c>
      <c r="H6" s="52">
        <v>209</v>
      </c>
      <c r="I6" s="52">
        <v>188</v>
      </c>
      <c r="J6" s="52">
        <v>181</v>
      </c>
      <c r="K6" s="52">
        <v>187</v>
      </c>
      <c r="L6" s="52">
        <v>268</v>
      </c>
      <c r="M6" s="52">
        <v>205</v>
      </c>
      <c r="N6" s="52">
        <v>201</v>
      </c>
      <c r="O6" s="52">
        <v>227</v>
      </c>
      <c r="P6" s="52">
        <v>289</v>
      </c>
      <c r="Q6" s="52">
        <v>336</v>
      </c>
    </row>
    <row r="7" spans="2:17" ht="20.100000000000001" customHeight="1" x14ac:dyDescent="0.2">
      <c r="B7" s="143"/>
      <c r="C7" s="113" t="s">
        <v>69</v>
      </c>
      <c r="D7" s="114" t="s">
        <v>122</v>
      </c>
      <c r="E7" s="40">
        <v>190</v>
      </c>
      <c r="F7" s="40">
        <v>90</v>
      </c>
      <c r="G7" s="40">
        <v>30</v>
      </c>
      <c r="H7" s="40">
        <v>40</v>
      </c>
      <c r="I7" s="40">
        <v>35</v>
      </c>
      <c r="J7" s="40">
        <v>32</v>
      </c>
      <c r="K7" s="40">
        <v>35</v>
      </c>
      <c r="L7" s="40">
        <v>80</v>
      </c>
      <c r="M7" s="40">
        <v>60</v>
      </c>
      <c r="N7" s="40">
        <v>55</v>
      </c>
      <c r="O7" s="40">
        <v>60</v>
      </c>
      <c r="P7" s="40">
        <v>50</v>
      </c>
      <c r="Q7" s="40">
        <v>55</v>
      </c>
    </row>
    <row r="8" spans="2:17" ht="20.100000000000001" customHeight="1" x14ac:dyDescent="0.2">
      <c r="B8" s="143"/>
      <c r="C8" s="111" t="s">
        <v>22</v>
      </c>
      <c r="D8" s="112" t="s">
        <v>120</v>
      </c>
      <c r="E8" s="52">
        <v>160</v>
      </c>
      <c r="F8" s="52">
        <v>151</v>
      </c>
      <c r="G8" s="52">
        <v>145</v>
      </c>
      <c r="H8" s="52">
        <v>152</v>
      </c>
      <c r="I8" s="52">
        <v>152</v>
      </c>
      <c r="J8" s="52">
        <v>152</v>
      </c>
      <c r="K8" s="52">
        <v>153</v>
      </c>
      <c r="L8" s="52">
        <v>156</v>
      </c>
      <c r="M8" s="52">
        <v>152</v>
      </c>
      <c r="N8" s="52">
        <v>151</v>
      </c>
      <c r="O8" s="52">
        <v>160</v>
      </c>
      <c r="P8" s="52">
        <v>175</v>
      </c>
      <c r="Q8" s="52">
        <v>192</v>
      </c>
    </row>
    <row r="9" spans="2:17" ht="20.100000000000001" customHeight="1" x14ac:dyDescent="0.2">
      <c r="B9" s="143"/>
      <c r="C9" s="115" t="s">
        <v>23</v>
      </c>
      <c r="D9" s="110" t="s">
        <v>24</v>
      </c>
      <c r="E9" s="53">
        <v>15.2</v>
      </c>
      <c r="F9" s="53">
        <v>14.3</v>
      </c>
      <c r="G9" s="53">
        <v>13.7</v>
      </c>
      <c r="H9" s="53">
        <v>14.5</v>
      </c>
      <c r="I9" s="53">
        <v>14.6</v>
      </c>
      <c r="J9" s="53">
        <v>14.7</v>
      </c>
      <c r="K9" s="53">
        <v>14.8</v>
      </c>
      <c r="L9" s="53">
        <v>15.2</v>
      </c>
      <c r="M9" s="53">
        <v>14.8</v>
      </c>
      <c r="N9" s="53">
        <v>14.7</v>
      </c>
      <c r="O9" s="53">
        <v>15.5</v>
      </c>
      <c r="P9" s="53">
        <v>17</v>
      </c>
      <c r="Q9" s="53">
        <v>18.5</v>
      </c>
    </row>
    <row r="10" spans="2:17" ht="20.100000000000001" customHeight="1" x14ac:dyDescent="0.2">
      <c r="B10" s="143"/>
      <c r="C10" s="116" t="s">
        <v>17</v>
      </c>
      <c r="D10" s="117" t="s">
        <v>16</v>
      </c>
      <c r="E10" s="30">
        <v>5.5</v>
      </c>
      <c r="F10" s="30">
        <v>6.6</v>
      </c>
      <c r="G10" s="30">
        <v>2.2999999999999998</v>
      </c>
      <c r="H10" s="30">
        <v>2.1</v>
      </c>
      <c r="I10" s="30">
        <v>1.6</v>
      </c>
      <c r="J10" s="30">
        <v>2.2000000000000002</v>
      </c>
      <c r="K10" s="30">
        <v>3.1</v>
      </c>
      <c r="L10" s="30">
        <v>5.4</v>
      </c>
      <c r="M10" s="30">
        <v>4.2</v>
      </c>
      <c r="N10" s="30">
        <v>5.3</v>
      </c>
      <c r="O10" s="30">
        <v>5.4</v>
      </c>
      <c r="P10" s="30">
        <v>4.4000000000000004</v>
      </c>
      <c r="Q10" s="30">
        <v>4.8</v>
      </c>
    </row>
    <row r="11" spans="2:17" ht="20.100000000000001" customHeight="1" x14ac:dyDescent="0.2">
      <c r="B11" s="118"/>
      <c r="C11" s="119"/>
      <c r="D11" s="12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2:17" ht="20.100000000000001" customHeight="1" x14ac:dyDescent="0.2">
      <c r="B12" s="147" t="s">
        <v>94</v>
      </c>
      <c r="C12" s="121" t="s">
        <v>119</v>
      </c>
      <c r="D12" s="122" t="s">
        <v>120</v>
      </c>
      <c r="E12" s="72">
        <v>104</v>
      </c>
      <c r="F12" s="72">
        <v>67</v>
      </c>
      <c r="G12" s="72">
        <v>47</v>
      </c>
      <c r="H12" s="72">
        <v>55</v>
      </c>
      <c r="I12" s="72">
        <v>89</v>
      </c>
      <c r="J12" s="72">
        <v>4</v>
      </c>
      <c r="K12" s="72">
        <v>74</v>
      </c>
      <c r="L12" s="72">
        <v>77</v>
      </c>
      <c r="M12" s="72">
        <v>50</v>
      </c>
      <c r="N12" s="72">
        <v>57</v>
      </c>
      <c r="O12" s="72">
        <v>63</v>
      </c>
      <c r="P12" s="72">
        <v>70</v>
      </c>
      <c r="Q12" s="72">
        <v>55</v>
      </c>
    </row>
    <row r="13" spans="2:17" ht="20.100000000000001" customHeight="1" x14ac:dyDescent="0.2">
      <c r="B13" s="143"/>
      <c r="C13" s="116" t="s">
        <v>66</v>
      </c>
      <c r="D13" s="117" t="s">
        <v>121</v>
      </c>
      <c r="E13" s="52">
        <v>1514</v>
      </c>
      <c r="F13" s="52">
        <v>1290</v>
      </c>
      <c r="G13" s="52">
        <v>1597</v>
      </c>
      <c r="H13" s="52">
        <v>1229</v>
      </c>
      <c r="I13" s="52">
        <v>1208</v>
      </c>
      <c r="J13" s="52">
        <v>216</v>
      </c>
      <c r="K13" s="52">
        <v>1505</v>
      </c>
      <c r="L13" s="52">
        <v>1496</v>
      </c>
      <c r="M13" s="52">
        <v>1499</v>
      </c>
      <c r="N13" s="52">
        <v>1396</v>
      </c>
      <c r="O13" s="52">
        <v>1526</v>
      </c>
      <c r="P13" s="52">
        <v>1209</v>
      </c>
      <c r="Q13" s="52">
        <v>1335</v>
      </c>
    </row>
    <row r="14" spans="2:17" ht="20.100000000000001" customHeight="1" x14ac:dyDescent="0.2">
      <c r="B14" s="143"/>
      <c r="C14" s="113" t="s">
        <v>67</v>
      </c>
      <c r="D14" s="114" t="s">
        <v>121</v>
      </c>
      <c r="E14" s="40">
        <v>187</v>
      </c>
      <c r="F14" s="40">
        <v>146</v>
      </c>
      <c r="G14" s="40">
        <v>180</v>
      </c>
      <c r="H14" s="40">
        <v>166</v>
      </c>
      <c r="I14" s="40">
        <v>218</v>
      </c>
      <c r="J14" s="40">
        <v>39</v>
      </c>
      <c r="K14" s="40">
        <v>242</v>
      </c>
      <c r="L14" s="40">
        <v>297</v>
      </c>
      <c r="M14" s="40">
        <v>254</v>
      </c>
      <c r="N14" s="40">
        <v>256</v>
      </c>
      <c r="O14" s="40">
        <v>279</v>
      </c>
      <c r="P14" s="40">
        <v>229</v>
      </c>
      <c r="Q14" s="40">
        <v>213</v>
      </c>
    </row>
    <row r="15" spans="2:17" ht="20.100000000000001" customHeight="1" x14ac:dyDescent="0.2">
      <c r="B15" s="143"/>
      <c r="C15" s="116" t="s">
        <v>68</v>
      </c>
      <c r="D15" s="117" t="s">
        <v>121</v>
      </c>
      <c r="E15" s="52">
        <v>1431</v>
      </c>
      <c r="F15" s="52">
        <v>1211</v>
      </c>
      <c r="G15" s="52">
        <v>1464</v>
      </c>
      <c r="H15" s="52">
        <v>1118</v>
      </c>
      <c r="I15" s="52">
        <v>1079</v>
      </c>
      <c r="J15" s="52">
        <v>181</v>
      </c>
      <c r="K15" s="52">
        <v>1337</v>
      </c>
      <c r="L15" s="52">
        <v>1276</v>
      </c>
      <c r="M15" s="52">
        <v>1295</v>
      </c>
      <c r="N15" s="52">
        <v>1197</v>
      </c>
      <c r="O15" s="52">
        <v>1310</v>
      </c>
      <c r="P15" s="52">
        <v>1050</v>
      </c>
      <c r="Q15" s="52">
        <v>1177</v>
      </c>
    </row>
    <row r="16" spans="2:17" ht="20.100000000000001" customHeight="1" x14ac:dyDescent="0.2">
      <c r="B16" s="143"/>
      <c r="C16" s="113" t="s">
        <v>69</v>
      </c>
      <c r="D16" s="114" t="s">
        <v>122</v>
      </c>
      <c r="E16" s="40">
        <v>320</v>
      </c>
      <c r="F16" s="40">
        <v>210</v>
      </c>
      <c r="G16" s="40">
        <v>270</v>
      </c>
      <c r="H16" s="40">
        <v>190</v>
      </c>
      <c r="I16" s="40">
        <v>185</v>
      </c>
      <c r="J16" s="40">
        <v>32</v>
      </c>
      <c r="K16" s="40">
        <v>230</v>
      </c>
      <c r="L16" s="40">
        <v>230</v>
      </c>
      <c r="M16" s="40">
        <v>235</v>
      </c>
      <c r="N16" s="40">
        <v>215</v>
      </c>
      <c r="O16" s="40">
        <v>230</v>
      </c>
      <c r="P16" s="40">
        <v>180</v>
      </c>
      <c r="Q16" s="40">
        <v>193</v>
      </c>
    </row>
    <row r="17" spans="2:17" ht="20.100000000000001" customHeight="1" x14ac:dyDescent="0.2">
      <c r="B17" s="143"/>
      <c r="C17" s="116" t="s">
        <v>22</v>
      </c>
      <c r="D17" s="117" t="s">
        <v>120</v>
      </c>
      <c r="E17" s="52">
        <v>1051</v>
      </c>
      <c r="F17" s="52">
        <v>1037</v>
      </c>
      <c r="G17" s="52">
        <v>1037</v>
      </c>
      <c r="H17" s="52">
        <v>1004</v>
      </c>
      <c r="I17" s="52">
        <v>915</v>
      </c>
      <c r="J17" s="52">
        <v>945</v>
      </c>
      <c r="K17" s="52">
        <v>984</v>
      </c>
      <c r="L17" s="52">
        <v>991</v>
      </c>
      <c r="M17" s="52">
        <v>986</v>
      </c>
      <c r="N17" s="52">
        <v>984</v>
      </c>
      <c r="O17" s="52">
        <v>913</v>
      </c>
      <c r="P17" s="52">
        <v>870</v>
      </c>
      <c r="Q17" s="52">
        <v>892</v>
      </c>
    </row>
    <row r="18" spans="2:17" ht="20.100000000000001" customHeight="1" x14ac:dyDescent="0.2">
      <c r="B18" s="143"/>
      <c r="C18" s="113" t="s">
        <v>23</v>
      </c>
      <c r="D18" s="114" t="s">
        <v>24</v>
      </c>
      <c r="E18" s="53">
        <v>99.4</v>
      </c>
      <c r="F18" s="53">
        <v>98.1</v>
      </c>
      <c r="G18" s="53">
        <v>98.4</v>
      </c>
      <c r="H18" s="53">
        <v>95.7</v>
      </c>
      <c r="I18" s="53">
        <v>87.8</v>
      </c>
      <c r="J18" s="53">
        <v>91.1</v>
      </c>
      <c r="K18" s="53">
        <v>95.2</v>
      </c>
      <c r="L18" s="53">
        <v>96.1</v>
      </c>
      <c r="M18" s="53">
        <v>95.8</v>
      </c>
      <c r="N18" s="53">
        <v>95.8</v>
      </c>
      <c r="O18" s="53">
        <v>88.7</v>
      </c>
      <c r="P18" s="53">
        <v>84.5</v>
      </c>
      <c r="Q18" s="53">
        <v>86.2</v>
      </c>
    </row>
    <row r="19" spans="2:17" ht="20.100000000000001" customHeight="1" x14ac:dyDescent="0.2">
      <c r="B19" s="148"/>
      <c r="C19" s="123" t="s">
        <v>17</v>
      </c>
      <c r="D19" s="124" t="s">
        <v>16</v>
      </c>
      <c r="E19" s="73">
        <v>7.3</v>
      </c>
      <c r="F19" s="73">
        <v>5.2</v>
      </c>
      <c r="G19" s="73">
        <v>3.5</v>
      </c>
      <c r="H19" s="73">
        <v>4.5</v>
      </c>
      <c r="I19" s="73">
        <v>7.8</v>
      </c>
      <c r="J19" s="73">
        <v>8</v>
      </c>
      <c r="K19" s="73">
        <v>5.9</v>
      </c>
      <c r="L19" s="73">
        <v>6.1</v>
      </c>
      <c r="M19" s="73">
        <v>4</v>
      </c>
      <c r="N19" s="73">
        <v>4.5999999999999996</v>
      </c>
      <c r="O19" s="73">
        <v>5.3</v>
      </c>
      <c r="P19" s="73">
        <v>6.5</v>
      </c>
      <c r="Q19" s="73">
        <v>4.9000000000000004</v>
      </c>
    </row>
    <row r="20" spans="2:17" ht="14.1" customHeight="1" x14ac:dyDescent="0.2">
      <c r="B20" s="48" t="s">
        <v>55</v>
      </c>
    </row>
    <row r="21" spans="2:17" ht="14.1" customHeight="1" x14ac:dyDescent="0.2">
      <c r="B21" s="48" t="s">
        <v>53</v>
      </c>
    </row>
    <row r="22" spans="2:17" ht="14.1" customHeight="1" x14ac:dyDescent="0.2">
      <c r="B22" s="48"/>
      <c r="P22" s="32" t="s">
        <v>8</v>
      </c>
    </row>
  </sheetData>
  <mergeCells count="2">
    <mergeCell ref="B12:B19"/>
    <mergeCell ref="B3:B10"/>
  </mergeCells>
  <phoneticPr fontId="8" type="noConversion"/>
  <hyperlinks>
    <hyperlink ref="P22" location="ÍNDICE!A1" display="Voltar ao índice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zoomScaleNormal="100" workbookViewId="0"/>
  </sheetViews>
  <sheetFormatPr defaultRowHeight="12.75" x14ac:dyDescent="0.2"/>
  <cols>
    <col min="1" max="1" width="2.42578125" customWidth="1"/>
    <col min="2" max="2" width="32.425781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5.5" customHeight="1" x14ac:dyDescent="0.2">
      <c r="B1" s="27" t="s">
        <v>99</v>
      </c>
    </row>
    <row r="2" spans="2:16" ht="23.25" customHeight="1" x14ac:dyDescent="0.2">
      <c r="B2" s="1" t="s">
        <v>14</v>
      </c>
      <c r="C2" s="1" t="s">
        <v>1</v>
      </c>
      <c r="D2" s="16">
        <v>2010</v>
      </c>
      <c r="E2" s="16">
        <v>2011</v>
      </c>
      <c r="F2" s="16">
        <v>2012</v>
      </c>
      <c r="G2" s="16">
        <v>2013</v>
      </c>
      <c r="H2" s="16">
        <v>2014</v>
      </c>
      <c r="I2" s="16">
        <v>2015</v>
      </c>
      <c r="J2" s="16">
        <v>2016</v>
      </c>
      <c r="K2" s="16">
        <v>2017</v>
      </c>
      <c r="L2" s="16">
        <v>2018</v>
      </c>
      <c r="M2" s="16">
        <v>2019</v>
      </c>
      <c r="N2" s="16">
        <v>2020</v>
      </c>
      <c r="O2" s="16">
        <v>2021</v>
      </c>
      <c r="P2" s="16">
        <v>2022</v>
      </c>
    </row>
    <row r="3" spans="2:16" ht="18" customHeight="1" x14ac:dyDescent="0.2">
      <c r="B3" s="125" t="s">
        <v>25</v>
      </c>
      <c r="C3" s="110" t="s">
        <v>48</v>
      </c>
      <c r="D3" s="26">
        <v>15615</v>
      </c>
      <c r="E3" s="26">
        <v>3907</v>
      </c>
      <c r="F3" s="26">
        <v>4268</v>
      </c>
      <c r="G3" s="26">
        <v>2678</v>
      </c>
      <c r="H3" s="26">
        <v>3836</v>
      </c>
      <c r="I3" s="26">
        <v>5903</v>
      </c>
      <c r="J3" s="26">
        <v>12718</v>
      </c>
      <c r="K3" s="26">
        <v>9346</v>
      </c>
      <c r="L3" s="26">
        <v>11178</v>
      </c>
      <c r="M3" s="26">
        <v>11790</v>
      </c>
      <c r="N3" s="26">
        <v>10273</v>
      </c>
      <c r="O3" s="26">
        <v>11865</v>
      </c>
      <c r="P3" s="26">
        <v>12656</v>
      </c>
    </row>
    <row r="4" spans="2:16" ht="18" customHeight="1" x14ac:dyDescent="0.2">
      <c r="B4" s="126" t="s">
        <v>26</v>
      </c>
      <c r="C4" s="112" t="s">
        <v>48</v>
      </c>
      <c r="D4" s="45">
        <v>290849.05300000001</v>
      </c>
      <c r="E4" s="45">
        <v>89923.561000000002</v>
      </c>
      <c r="F4" s="45">
        <v>162991.14199999999</v>
      </c>
      <c r="G4" s="45">
        <v>107876.829</v>
      </c>
      <c r="H4" s="45">
        <v>136906.57399999999</v>
      </c>
      <c r="I4" s="45">
        <v>109378.583</v>
      </c>
      <c r="J4" s="45">
        <v>136412.897</v>
      </c>
      <c r="K4" s="45">
        <v>137803.63</v>
      </c>
      <c r="L4" s="45">
        <v>107628.86900000001</v>
      </c>
      <c r="M4" s="45">
        <v>95712.762000000002</v>
      </c>
      <c r="N4" s="45">
        <v>145455.867</v>
      </c>
      <c r="O4" s="45">
        <v>167729.98699999999</v>
      </c>
      <c r="P4" s="45">
        <v>157889.51</v>
      </c>
    </row>
    <row r="5" spans="2:16" ht="18" customHeight="1" x14ac:dyDescent="0.2">
      <c r="B5" s="127" t="s">
        <v>27</v>
      </c>
      <c r="C5" s="128" t="s">
        <v>48</v>
      </c>
      <c r="D5" s="28">
        <v>7460.1120000000001</v>
      </c>
      <c r="E5" s="28">
        <v>4929.2939999999999</v>
      </c>
      <c r="F5" s="28">
        <v>7428.2439999999997</v>
      </c>
      <c r="G5" s="28">
        <v>888.60599999999999</v>
      </c>
      <c r="H5" s="28">
        <v>3104.6790000000001</v>
      </c>
      <c r="I5" s="28">
        <v>7466.4059999999999</v>
      </c>
      <c r="J5" s="28">
        <v>19329.782999999999</v>
      </c>
      <c r="K5" s="28">
        <v>24118.917000000001</v>
      </c>
      <c r="L5" s="28">
        <v>9960.9869999999992</v>
      </c>
      <c r="M5" s="28">
        <v>2095.9609999999998</v>
      </c>
      <c r="N5" s="28">
        <v>1428.41</v>
      </c>
      <c r="O5" s="28">
        <v>2838.0819999999999</v>
      </c>
      <c r="P5" s="28">
        <v>4623.6080000000002</v>
      </c>
    </row>
    <row r="6" spans="2:16" ht="8.1" customHeight="1" x14ac:dyDescent="0.2">
      <c r="B6" s="129"/>
      <c r="C6" s="13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24" customHeight="1" x14ac:dyDescent="0.2">
      <c r="B7" s="131" t="s">
        <v>28</v>
      </c>
      <c r="C7" s="132" t="s">
        <v>16</v>
      </c>
      <c r="D7" s="68">
        <f t="shared" ref="D7:E7" si="0">(D5/D3)*100</f>
        <v>47.77529298751201</v>
      </c>
      <c r="E7" s="68">
        <f t="shared" si="0"/>
        <v>126.16570258510367</v>
      </c>
      <c r="F7" s="68">
        <f>(F5/F3)*100</f>
        <v>174.04507966260542</v>
      </c>
      <c r="G7" s="68">
        <f>(G5/G3)*100</f>
        <v>33.181702763256162</v>
      </c>
      <c r="H7" s="68">
        <f>(H5/H3)*100</f>
        <v>80.935323253388944</v>
      </c>
      <c r="I7" s="68">
        <f t="shared" ref="I7:N7" si="1">(I5/I3)*100</f>
        <v>126.48493986108758</v>
      </c>
      <c r="J7" s="68">
        <f t="shared" si="1"/>
        <v>151.98760025161189</v>
      </c>
      <c r="K7" s="68">
        <f t="shared" si="1"/>
        <v>258.06673443184252</v>
      </c>
      <c r="L7" s="68">
        <f t="shared" si="1"/>
        <v>89.112426194310245</v>
      </c>
      <c r="M7" s="68">
        <f t="shared" si="1"/>
        <v>17.777446988973704</v>
      </c>
      <c r="N7" s="68">
        <f t="shared" si="1"/>
        <v>13.904506959992213</v>
      </c>
      <c r="O7" s="68">
        <f t="shared" ref="O7:P7" si="2">(O5/O3)*100</f>
        <v>23.919780868099451</v>
      </c>
      <c r="P7" s="68">
        <f t="shared" si="2"/>
        <v>36.532932996207336</v>
      </c>
    </row>
    <row r="8" spans="2:16" ht="24" customHeight="1" x14ac:dyDescent="0.2">
      <c r="B8" s="102" t="s">
        <v>29</v>
      </c>
      <c r="C8" s="114" t="s">
        <v>48</v>
      </c>
      <c r="D8" s="46">
        <f t="shared" ref="D8:E8" si="3">D3+D4-D5</f>
        <v>299003.94099999999</v>
      </c>
      <c r="E8" s="46">
        <f t="shared" si="3"/>
        <v>88901.267000000007</v>
      </c>
      <c r="F8" s="46">
        <f>F3+F4-F5</f>
        <v>159830.89799999999</v>
      </c>
      <c r="G8" s="46">
        <f>G3+G4-G5</f>
        <v>109666.223</v>
      </c>
      <c r="H8" s="46">
        <f>H3+H4-H5</f>
        <v>137637.89499999999</v>
      </c>
      <c r="I8" s="46">
        <f t="shared" ref="I8:N8" si="4">I3+I4-I5</f>
        <v>107815.177</v>
      </c>
      <c r="J8" s="46">
        <f t="shared" si="4"/>
        <v>129801.114</v>
      </c>
      <c r="K8" s="46">
        <f t="shared" si="4"/>
        <v>123030.713</v>
      </c>
      <c r="L8" s="46">
        <f t="shared" si="4"/>
        <v>108845.88200000001</v>
      </c>
      <c r="M8" s="46">
        <f t="shared" si="4"/>
        <v>105406.80100000001</v>
      </c>
      <c r="N8" s="46">
        <f t="shared" si="4"/>
        <v>154300.45699999999</v>
      </c>
      <c r="O8" s="46">
        <f t="shared" ref="O8:P8" si="5">O3+O4-O5</f>
        <v>176756.905</v>
      </c>
      <c r="P8" s="46">
        <f t="shared" si="5"/>
        <v>165921.902</v>
      </c>
    </row>
    <row r="9" spans="2:16" ht="24" customHeight="1" x14ac:dyDescent="0.2">
      <c r="B9" s="133" t="s">
        <v>17</v>
      </c>
      <c r="C9" s="117" t="s">
        <v>16</v>
      </c>
      <c r="D9" s="30">
        <f t="shared" ref="D9:E9" si="6">(D3/D8)*100</f>
        <v>5.222339193181404</v>
      </c>
      <c r="E9" s="30">
        <f t="shared" si="6"/>
        <v>4.3947630127701105</v>
      </c>
      <c r="F9" s="30">
        <f>(F3/F8)*100</f>
        <v>2.6703222301860561</v>
      </c>
      <c r="G9" s="30">
        <f>(G3/G8)*100</f>
        <v>2.4419551679098128</v>
      </c>
      <c r="H9" s="30">
        <f>(H3/H8)*100</f>
        <v>2.7870231523084543</v>
      </c>
      <c r="I9" s="30">
        <f t="shared" ref="I9:N9" si="7">(I3/I8)*100</f>
        <v>5.4751104290261479</v>
      </c>
      <c r="J9" s="30">
        <f t="shared" si="7"/>
        <v>9.7980669102732048</v>
      </c>
      <c r="K9" s="30">
        <f t="shared" si="7"/>
        <v>7.5964771495715873</v>
      </c>
      <c r="L9" s="30">
        <f t="shared" si="7"/>
        <v>10.269566284556358</v>
      </c>
      <c r="M9" s="30">
        <f t="shared" si="7"/>
        <v>11.185236519985081</v>
      </c>
      <c r="N9" s="30">
        <f t="shared" si="7"/>
        <v>6.6577897432928541</v>
      </c>
      <c r="O9" s="30">
        <f t="shared" ref="O9:P9" si="8">(O3/O8)*100</f>
        <v>6.7126090491344588</v>
      </c>
      <c r="P9" s="30">
        <f t="shared" si="8"/>
        <v>7.6276849815764534</v>
      </c>
    </row>
    <row r="10" spans="2:16" ht="26.1" customHeight="1" x14ac:dyDescent="0.2">
      <c r="B10" s="134" t="s">
        <v>30</v>
      </c>
      <c r="C10" s="135" t="s">
        <v>16</v>
      </c>
      <c r="D10" s="69">
        <f t="shared" ref="D10:E10" si="9">(D3-D5)/D8*100</f>
        <v>2.7273513428373173</v>
      </c>
      <c r="E10" s="77">
        <f t="shared" si="9"/>
        <v>-1.1499206192415681</v>
      </c>
      <c r="F10" s="69">
        <f>(F3-F5)/F8*100</f>
        <v>-1.977242222589527</v>
      </c>
      <c r="G10" s="69">
        <f>(G3-G5)/G8*100</f>
        <v>1.6316728624820058</v>
      </c>
      <c r="H10" s="69">
        <f>(H3-H5)/H8*100</f>
        <v>0.53133695484081622</v>
      </c>
      <c r="I10" s="77">
        <f t="shared" ref="I10:N10" si="10">(I3-I5)/I8*100</f>
        <v>-1.4500797044557094</v>
      </c>
      <c r="J10" s="77">
        <f t="shared" si="10"/>
        <v>-5.0937798576982933</v>
      </c>
      <c r="K10" s="77">
        <f t="shared" si="10"/>
        <v>-12.00750336218892</v>
      </c>
      <c r="L10" s="69">
        <f t="shared" si="10"/>
        <v>1.1181066087553049</v>
      </c>
      <c r="M10" s="69">
        <f t="shared" si="10"/>
        <v>9.1967870270534053</v>
      </c>
      <c r="N10" s="69">
        <f t="shared" si="10"/>
        <v>5.7320569050550514</v>
      </c>
      <c r="O10" s="69">
        <f t="shared" ref="O10:P10" si="11">(O3-O5)/O8*100</f>
        <v>5.1069676740492822</v>
      </c>
      <c r="P10" s="69">
        <f t="shared" si="11"/>
        <v>4.8410679380953576</v>
      </c>
    </row>
    <row r="11" spans="2:16" ht="24" customHeight="1" x14ac:dyDescent="0.2">
      <c r="B11" s="66"/>
      <c r="C11" s="29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 ht="26.1" customHeight="1" x14ac:dyDescent="0.2">
      <c r="B12" s="27" t="s">
        <v>100</v>
      </c>
      <c r="C12" s="29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 ht="18" customHeight="1" x14ac:dyDescent="0.2">
      <c r="B13" s="136" t="s">
        <v>25</v>
      </c>
      <c r="C13" s="137" t="s">
        <v>48</v>
      </c>
      <c r="D13" s="70">
        <v>66962</v>
      </c>
      <c r="E13" s="70">
        <v>47096</v>
      </c>
      <c r="F13" s="70">
        <v>54722</v>
      </c>
      <c r="G13" s="70">
        <v>89336</v>
      </c>
      <c r="H13" s="70">
        <v>94957</v>
      </c>
      <c r="I13" s="70">
        <v>74490</v>
      </c>
      <c r="J13" s="70">
        <v>77299</v>
      </c>
      <c r="K13" s="70">
        <v>50264</v>
      </c>
      <c r="L13" s="70">
        <v>56571</v>
      </c>
      <c r="M13" s="70">
        <v>62683</v>
      </c>
      <c r="N13" s="70">
        <v>70410</v>
      </c>
      <c r="O13" s="70">
        <v>55239</v>
      </c>
      <c r="P13" s="70">
        <v>47174</v>
      </c>
    </row>
    <row r="14" spans="2:16" ht="18" customHeight="1" x14ac:dyDescent="0.2">
      <c r="B14" s="126" t="s">
        <v>26</v>
      </c>
      <c r="C14" s="112" t="s">
        <v>48</v>
      </c>
      <c r="D14" s="45">
        <v>1242479.798</v>
      </c>
      <c r="E14" s="45">
        <v>1194643.8130000001</v>
      </c>
      <c r="F14" s="45">
        <v>1222863.848</v>
      </c>
      <c r="G14" s="45">
        <v>948982.37699999998</v>
      </c>
      <c r="H14" s="45">
        <v>1106986.504</v>
      </c>
      <c r="I14" s="45">
        <v>1208099.3359999999</v>
      </c>
      <c r="J14" s="45">
        <v>1326333.6059999999</v>
      </c>
      <c r="K14" s="45">
        <v>1362539.3189999999</v>
      </c>
      <c r="L14" s="45">
        <v>1189150.5279999999</v>
      </c>
      <c r="M14" s="45">
        <v>1255487.6000000001</v>
      </c>
      <c r="N14" s="45">
        <v>1056163.71</v>
      </c>
      <c r="O14" s="45">
        <v>1016348.551</v>
      </c>
      <c r="P14" s="45">
        <v>931951.18900000001</v>
      </c>
    </row>
    <row r="15" spans="2:16" ht="18" customHeight="1" x14ac:dyDescent="0.2">
      <c r="B15" s="127" t="s">
        <v>27</v>
      </c>
      <c r="C15" s="128" t="s">
        <v>48</v>
      </c>
      <c r="D15" s="28">
        <v>57078.641000000003</v>
      </c>
      <c r="E15" s="28">
        <v>32568.105</v>
      </c>
      <c r="F15" s="28">
        <v>33546.226999999999</v>
      </c>
      <c r="G15" s="28">
        <v>7218.9889999999996</v>
      </c>
      <c r="H15" s="28">
        <v>37563.94</v>
      </c>
      <c r="I15" s="28">
        <v>9858.9709999999995</v>
      </c>
      <c r="J15" s="28">
        <v>15954.521000000001</v>
      </c>
      <c r="K15" s="28">
        <v>22318.734</v>
      </c>
      <c r="L15" s="28">
        <v>16863.253000000001</v>
      </c>
      <c r="M15" s="28">
        <v>23867.202000000001</v>
      </c>
      <c r="N15" s="28">
        <v>9642.6380000000008</v>
      </c>
      <c r="O15" s="28">
        <v>1218.848</v>
      </c>
      <c r="P15" s="28">
        <v>9963.7710000000006</v>
      </c>
    </row>
    <row r="16" spans="2:16" ht="8.1" customHeight="1" x14ac:dyDescent="0.2">
      <c r="B16" s="129"/>
      <c r="C16" s="13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6" ht="24" customHeight="1" x14ac:dyDescent="0.2">
      <c r="B17" s="131" t="s">
        <v>28</v>
      </c>
      <c r="C17" s="132" t="s">
        <v>16</v>
      </c>
      <c r="D17" s="68">
        <f t="shared" ref="D17:E17" si="12">(D15/D13)*100</f>
        <v>85.2403467638362</v>
      </c>
      <c r="E17" s="68">
        <f t="shared" si="12"/>
        <v>69.152592576864279</v>
      </c>
      <c r="F17" s="68">
        <f>(F15/F13)*100</f>
        <v>61.302998793903726</v>
      </c>
      <c r="G17" s="68">
        <f>(G15/G13)*100</f>
        <v>8.0807166203993912</v>
      </c>
      <c r="H17" s="68">
        <f>(H15/H13)*100</f>
        <v>39.558895078825159</v>
      </c>
      <c r="I17" s="68">
        <f t="shared" ref="I17:J17" si="13">(I15/I13)*100</f>
        <v>13.23529467042556</v>
      </c>
      <c r="J17" s="68">
        <f t="shared" si="13"/>
        <v>20.640009573215696</v>
      </c>
      <c r="K17" s="68">
        <f t="shared" ref="K17:L17" si="14">(K15/K13)*100</f>
        <v>44.403020054114279</v>
      </c>
      <c r="L17" s="68">
        <f t="shared" si="14"/>
        <v>29.809006381361474</v>
      </c>
      <c r="M17" s="68">
        <f t="shared" ref="M17:N17" si="15">(M15/M13)*100</f>
        <v>38.076036564937866</v>
      </c>
      <c r="N17" s="68">
        <f t="shared" si="15"/>
        <v>13.694983667092744</v>
      </c>
      <c r="O17" s="68">
        <f t="shared" ref="O17:P17" si="16">(O15/O13)*100</f>
        <v>2.2064990314813806</v>
      </c>
      <c r="P17" s="68">
        <f t="shared" si="16"/>
        <v>21.121318946877519</v>
      </c>
    </row>
    <row r="18" spans="2:16" ht="24" customHeight="1" x14ac:dyDescent="0.2">
      <c r="B18" s="102" t="s">
        <v>29</v>
      </c>
      <c r="C18" s="114" t="s">
        <v>48</v>
      </c>
      <c r="D18" s="46">
        <f t="shared" ref="D18:E18" si="17">D13+D14-D15</f>
        <v>1252363.1569999999</v>
      </c>
      <c r="E18" s="46">
        <f t="shared" si="17"/>
        <v>1209171.7080000001</v>
      </c>
      <c r="F18" s="46">
        <f>F13+F14-F15</f>
        <v>1244039.621</v>
      </c>
      <c r="G18" s="46">
        <f>G13+G14-G15</f>
        <v>1031099.388</v>
      </c>
      <c r="H18" s="46">
        <f>H13+H14-H15</f>
        <v>1164379.564</v>
      </c>
      <c r="I18" s="46">
        <f t="shared" ref="I18:J18" si="18">I13+I14-I15</f>
        <v>1272730.365</v>
      </c>
      <c r="J18" s="46">
        <f t="shared" si="18"/>
        <v>1387678.085</v>
      </c>
      <c r="K18" s="46">
        <f t="shared" ref="K18:L18" si="19">K13+K14-K15</f>
        <v>1390484.585</v>
      </c>
      <c r="L18" s="46">
        <f t="shared" si="19"/>
        <v>1228858.2749999999</v>
      </c>
      <c r="M18" s="46">
        <f t="shared" ref="M18:N18" si="20">M13+M14-M15</f>
        <v>1294303.398</v>
      </c>
      <c r="N18" s="46">
        <f t="shared" si="20"/>
        <v>1116931.0719999999</v>
      </c>
      <c r="O18" s="46">
        <f t="shared" ref="O18:P18" si="21">O13+O14-O15</f>
        <v>1070368.703</v>
      </c>
      <c r="P18" s="46">
        <f t="shared" si="21"/>
        <v>969161.41800000006</v>
      </c>
    </row>
    <row r="19" spans="2:16" ht="24" customHeight="1" x14ac:dyDescent="0.2">
      <c r="B19" s="133" t="s">
        <v>17</v>
      </c>
      <c r="C19" s="117" t="s">
        <v>16</v>
      </c>
      <c r="D19" s="30">
        <f t="shared" ref="D19:E19" si="22">(D13/D18)*100</f>
        <v>5.3468516400949992</v>
      </c>
      <c r="E19" s="30">
        <f t="shared" si="22"/>
        <v>3.894897613664642</v>
      </c>
      <c r="F19" s="30">
        <f>(F13/F18)*100</f>
        <v>4.3987344997913045</v>
      </c>
      <c r="G19" s="30">
        <f>(G13/G18)*100</f>
        <v>8.6641502302976825</v>
      </c>
      <c r="H19" s="30">
        <f>(H13/H18)*100</f>
        <v>8.1551585871014129</v>
      </c>
      <c r="I19" s="30">
        <f t="shared" ref="I19:J19" si="23">(I13/I18)*100</f>
        <v>5.8527714941412592</v>
      </c>
      <c r="J19" s="30">
        <f t="shared" si="23"/>
        <v>5.5703841428035528</v>
      </c>
      <c r="K19" s="30">
        <f t="shared" ref="K19:L19" si="24">(K13/K18)*100</f>
        <v>3.6148548888803393</v>
      </c>
      <c r="L19" s="30">
        <f t="shared" si="24"/>
        <v>4.6035414458188848</v>
      </c>
      <c r="M19" s="30">
        <f t="shared" ref="M19:N19" si="25">(M13/M18)*100</f>
        <v>4.8429912257713159</v>
      </c>
      <c r="N19" s="30">
        <f t="shared" si="25"/>
        <v>6.3038804958592838</v>
      </c>
      <c r="O19" s="30">
        <f t="shared" ref="O19:P19" si="26">(O13/O18)*100</f>
        <v>5.1607450633765399</v>
      </c>
      <c r="P19" s="30">
        <f t="shared" si="26"/>
        <v>4.8675070141927579</v>
      </c>
    </row>
    <row r="20" spans="2:16" ht="24" customHeight="1" x14ac:dyDescent="0.2">
      <c r="B20" s="134" t="s">
        <v>30</v>
      </c>
      <c r="C20" s="135" t="s">
        <v>16</v>
      </c>
      <c r="D20" s="69">
        <f t="shared" ref="D20:E20" si="27">(D13-D15)/D18*100</f>
        <v>0.78917676113015811</v>
      </c>
      <c r="E20" s="69">
        <f t="shared" si="27"/>
        <v>1.2014749356011232</v>
      </c>
      <c r="F20" s="69">
        <f>(F13-F15)/F18*100</f>
        <v>1.7021783424372141</v>
      </c>
      <c r="G20" s="69">
        <f>(G13-G15)/G18*100</f>
        <v>7.9640248026216458</v>
      </c>
      <c r="H20" s="69">
        <f>(H13-H15)/H18*100</f>
        <v>4.9290679581181651</v>
      </c>
      <c r="I20" s="69">
        <f t="shared" ref="I20:J20" si="28">(I13-I15)/I18*100</f>
        <v>5.078139940504995</v>
      </c>
      <c r="J20" s="69">
        <f t="shared" si="28"/>
        <v>4.4206563224640103</v>
      </c>
      <c r="K20" s="69">
        <f t="shared" ref="K20:L20" si="29">(K13-K15)/K18*100</f>
        <v>2.0097501476436719</v>
      </c>
      <c r="L20" s="69">
        <f t="shared" si="29"/>
        <v>3.2312714824661128</v>
      </c>
      <c r="M20" s="69">
        <f t="shared" ref="M20:N20" si="30">(M13-M15)/M18*100</f>
        <v>2.998972115809897</v>
      </c>
      <c r="N20" s="69">
        <f t="shared" si="30"/>
        <v>5.4405650915583097</v>
      </c>
      <c r="O20" s="69">
        <f t="shared" ref="O20:P20" si="31">(O13-O15)/O18*100</f>
        <v>5.0468732735359136</v>
      </c>
      <c r="P20" s="69">
        <f t="shared" si="31"/>
        <v>3.8394253329634713</v>
      </c>
    </row>
    <row r="21" spans="2:16" x14ac:dyDescent="0.2">
      <c r="B21" s="79" t="s">
        <v>102</v>
      </c>
    </row>
    <row r="22" spans="2:16" x14ac:dyDescent="0.2">
      <c r="B22" s="79" t="s">
        <v>31</v>
      </c>
    </row>
    <row r="23" spans="2:16" x14ac:dyDescent="0.2">
      <c r="B23" s="79" t="s">
        <v>32</v>
      </c>
      <c r="O23" s="9" t="s">
        <v>8</v>
      </c>
    </row>
    <row r="24" spans="2:16" x14ac:dyDescent="0.2">
      <c r="B24" s="79" t="s">
        <v>33</v>
      </c>
    </row>
    <row r="25" spans="2:16" x14ac:dyDescent="0.2">
      <c r="B25" s="79" t="s">
        <v>34</v>
      </c>
    </row>
    <row r="26" spans="2:16" x14ac:dyDescent="0.2">
      <c r="B26" s="56"/>
    </row>
    <row r="27" spans="2:16" x14ac:dyDescent="0.2">
      <c r="B27" s="78" t="s">
        <v>101</v>
      </c>
    </row>
    <row r="28" spans="2:16" x14ac:dyDescent="0.2">
      <c r="C28"/>
      <c r="D28"/>
      <c r="E28"/>
      <c r="F28"/>
    </row>
    <row r="29" spans="2:16" x14ac:dyDescent="0.2">
      <c r="C29"/>
      <c r="D29"/>
      <c r="E29"/>
      <c r="F29"/>
    </row>
    <row r="30" spans="2:16" x14ac:dyDescent="0.2">
      <c r="C30"/>
      <c r="D30"/>
      <c r="E30"/>
      <c r="F30"/>
    </row>
    <row r="31" spans="2:16" x14ac:dyDescent="0.2">
      <c r="C31"/>
      <c r="D31"/>
      <c r="E31"/>
      <c r="F31"/>
    </row>
    <row r="32" spans="2:16" x14ac:dyDescent="0.2">
      <c r="C32"/>
      <c r="D32"/>
      <c r="E32"/>
      <c r="F32"/>
    </row>
    <row r="33" spans="3:6" x14ac:dyDescent="0.2">
      <c r="C33"/>
      <c r="D33"/>
      <c r="E33"/>
      <c r="F33"/>
    </row>
    <row r="34" spans="3:6" x14ac:dyDescent="0.2">
      <c r="C34"/>
      <c r="D34"/>
      <c r="E34"/>
      <c r="F34"/>
    </row>
    <row r="35" spans="3:6" x14ac:dyDescent="0.2">
      <c r="C35"/>
      <c r="D35"/>
      <c r="E35"/>
      <c r="F35"/>
    </row>
    <row r="36" spans="3:6" x14ac:dyDescent="0.2">
      <c r="C36"/>
      <c r="D36"/>
      <c r="E36"/>
      <c r="F36"/>
    </row>
    <row r="37" spans="3:6" x14ac:dyDescent="0.2">
      <c r="C37"/>
      <c r="D37"/>
      <c r="E37"/>
      <c r="F37"/>
    </row>
    <row r="38" spans="3:6" x14ac:dyDescent="0.2">
      <c r="C38"/>
      <c r="D38"/>
      <c r="E38"/>
      <c r="F38"/>
    </row>
    <row r="39" spans="3:6" x14ac:dyDescent="0.2">
      <c r="C39"/>
      <c r="D39"/>
      <c r="E39"/>
      <c r="F39"/>
    </row>
  </sheetData>
  <phoneticPr fontId="8" type="noConversion"/>
  <hyperlinks>
    <hyperlink ref="O23" location="ÍNDICE!A1" display="Voltar ao índice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'4'!Área_de_Impressão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2019-10-30T10:57:29Z</cp:lastPrinted>
  <dcterms:created xsi:type="dcterms:W3CDTF">2011-09-19T15:33:05Z</dcterms:created>
  <dcterms:modified xsi:type="dcterms:W3CDTF">2023-09-06T09:40:24Z</dcterms:modified>
</cp:coreProperties>
</file>