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dias\Documents\WORK_D\AMIS\GlobalAgrimar\ATUALIZACAO_2023\FICHEIROS\Leite_Ovos_Mel\"/>
    </mc:Choice>
  </mc:AlternateContent>
  <bookViews>
    <workbookView xWindow="1695" yWindow="-210" windowWidth="12420" windowHeight="8055" tabRatio="610"/>
  </bookViews>
  <sheets>
    <sheet name="ÍNDICE" sheetId="1" r:id="rId1"/>
    <sheet name="1" sheetId="2" r:id="rId2"/>
    <sheet name="2" sheetId="3" r:id="rId3"/>
    <sheet name="3" sheetId="4" r:id="rId4"/>
    <sheet name="4" sheetId="7" r:id="rId5"/>
    <sheet name="5" sheetId="9" r:id="rId6"/>
    <sheet name="6" sheetId="10" r:id="rId7"/>
    <sheet name="7" sheetId="8" r:id="rId8"/>
  </sheets>
  <definedNames>
    <definedName name="_xlnm.Print_Area" localSheetId="1">'1'!$B$1:$W$11</definedName>
    <definedName name="_xlnm.Print_Area" localSheetId="2">'2'!$B$1:$Q$9</definedName>
    <definedName name="_xlnm.Print_Area" localSheetId="3">'3'!$B$1:$I$29</definedName>
    <definedName name="_xlnm.Print_Area" localSheetId="7">'7'!$B$1:$P$11</definedName>
  </definedNames>
  <calcPr calcId="152511"/>
</workbook>
</file>

<file path=xl/calcChain.xml><?xml version="1.0" encoding="utf-8"?>
<calcChain xmlns="http://schemas.openxmlformats.org/spreadsheetml/2006/main">
  <c r="P8" i="8" l="1"/>
  <c r="P10" i="8" s="1"/>
  <c r="P7" i="8"/>
  <c r="Q8" i="3"/>
  <c r="Q5" i="3"/>
  <c r="Q11" i="2"/>
  <c r="Q10" i="2"/>
  <c r="Q8" i="2"/>
  <c r="Q5" i="2"/>
  <c r="P9" i="8" l="1"/>
  <c r="O8" i="8"/>
  <c r="O10" i="8" s="1"/>
  <c r="O7" i="8"/>
  <c r="N5" i="10"/>
  <c r="O9" i="8" l="1"/>
  <c r="P8" i="3" l="1"/>
  <c r="P5" i="3"/>
  <c r="P11" i="2"/>
  <c r="P10" i="2"/>
  <c r="P8" i="2"/>
  <c r="P5" i="2"/>
  <c r="N8" i="8" l="1"/>
  <c r="N10" i="8" s="1"/>
  <c r="N7" i="8"/>
  <c r="N9" i="8" l="1"/>
  <c r="C31" i="4"/>
  <c r="M5" i="10"/>
  <c r="D31" i="4"/>
  <c r="D14" i="4"/>
  <c r="C14" i="4"/>
  <c r="O8" i="3"/>
  <c r="O5" i="3"/>
  <c r="O11" i="2"/>
  <c r="O10" i="2"/>
  <c r="O8" i="2"/>
  <c r="O5" i="2"/>
  <c r="M8" i="8" l="1"/>
  <c r="M9" i="8" s="1"/>
  <c r="M7" i="8"/>
  <c r="L5" i="10"/>
  <c r="M10" i="8" l="1"/>
  <c r="N8" i="3" l="1"/>
  <c r="N5" i="3"/>
  <c r="N11" i="2" l="1"/>
  <c r="N10" i="2"/>
  <c r="N8" i="2"/>
  <c r="N5" i="2"/>
  <c r="L8" i="8" l="1"/>
  <c r="L10" i="8" s="1"/>
  <c r="L7" i="8"/>
  <c r="L9" i="8" l="1"/>
  <c r="K5" i="10" l="1"/>
  <c r="J5" i="10"/>
  <c r="I5" i="10"/>
  <c r="H5" i="10"/>
  <c r="G5" i="10"/>
  <c r="F5" i="10"/>
  <c r="E5" i="10"/>
  <c r="D5" i="10"/>
  <c r="D8" i="8" l="1"/>
  <c r="D10" i="8" s="1"/>
  <c r="D7" i="8"/>
  <c r="D9" i="8" l="1"/>
  <c r="M8" i="3"/>
  <c r="M5" i="3"/>
  <c r="M11" i="2"/>
  <c r="M10" i="2"/>
  <c r="M8" i="2"/>
  <c r="M5" i="2"/>
  <c r="L8" i="3" l="1"/>
  <c r="L5" i="3"/>
  <c r="L11" i="2" l="1"/>
  <c r="L10" i="2"/>
  <c r="L8" i="2"/>
  <c r="L5" i="2"/>
  <c r="K8" i="8"/>
  <c r="K10" i="8" s="1"/>
  <c r="K7" i="8"/>
  <c r="K9" i="8" l="1"/>
  <c r="J8" i="8"/>
  <c r="J10" i="8" s="1"/>
  <c r="J7" i="8"/>
  <c r="J9" i="8" l="1"/>
  <c r="I8" i="8"/>
  <c r="I9" i="8" s="1"/>
  <c r="I7" i="8"/>
  <c r="I10" i="8" l="1"/>
  <c r="G14" i="4"/>
  <c r="H14" i="4"/>
  <c r="K8" i="3"/>
  <c r="K5" i="3"/>
  <c r="K11" i="2"/>
  <c r="K10" i="2"/>
  <c r="K8" i="2"/>
  <c r="K5" i="2"/>
  <c r="J8" i="3" l="1"/>
  <c r="I8" i="3"/>
  <c r="J5" i="3"/>
  <c r="I5" i="3"/>
  <c r="H8" i="8"/>
  <c r="H9" i="8" s="1"/>
  <c r="H7" i="8"/>
  <c r="J11" i="2"/>
  <c r="J10" i="2"/>
  <c r="J8" i="2"/>
  <c r="J5" i="2"/>
  <c r="I11" i="2"/>
  <c r="I10" i="2"/>
  <c r="I8" i="2"/>
  <c r="I5" i="2"/>
  <c r="H10" i="8" l="1"/>
  <c r="H8" i="3" l="1"/>
  <c r="H5" i="3"/>
  <c r="H11" i="2"/>
  <c r="H10" i="2"/>
  <c r="H8" i="2"/>
  <c r="H5" i="2"/>
  <c r="G8" i="8"/>
  <c r="G10" i="8" s="1"/>
  <c r="G7" i="8"/>
  <c r="G9" i="8" l="1"/>
  <c r="G8" i="3"/>
  <c r="F8" i="3"/>
  <c r="E8" i="3"/>
  <c r="G5" i="3"/>
  <c r="F5" i="3"/>
  <c r="E5" i="3"/>
  <c r="G11" i="2" l="1"/>
  <c r="G10" i="2"/>
  <c r="G8" i="2"/>
  <c r="G5" i="2"/>
  <c r="F8" i="8"/>
  <c r="F10" i="8" s="1"/>
  <c r="F7" i="8"/>
  <c r="F9" i="8" l="1"/>
  <c r="E8" i="8"/>
  <c r="E10" i="8" s="1"/>
  <c r="E7" i="8"/>
  <c r="F11" i="2"/>
  <c r="F10" i="2"/>
  <c r="F8" i="2"/>
  <c r="F5" i="2"/>
  <c r="E11" i="2"/>
  <c r="E10" i="2"/>
  <c r="E8" i="2"/>
  <c r="E5" i="2"/>
  <c r="E9" i="8" l="1"/>
  <c r="G31" i="4"/>
  <c r="H31" i="4"/>
</calcChain>
</file>

<file path=xl/sharedStrings.xml><?xml version="1.0" encoding="utf-8"?>
<sst xmlns="http://schemas.openxmlformats.org/spreadsheetml/2006/main" count="195" uniqueCount="114">
  <si>
    <t>1. Comércio Internacional</t>
  </si>
  <si>
    <t>Unidade</t>
  </si>
  <si>
    <t>Fluxo</t>
  </si>
  <si>
    <t>Entradas</t>
  </si>
  <si>
    <t>Saídas</t>
  </si>
  <si>
    <t>Saldo</t>
  </si>
  <si>
    <t>EUR/Kg</t>
  </si>
  <si>
    <t>Preço Médio de Exportação</t>
  </si>
  <si>
    <t>Voltar ao índice</t>
  </si>
  <si>
    <t>PT</t>
  </si>
  <si>
    <t>Total</t>
  </si>
  <si>
    <r>
      <t xml:space="preserve">Valor 
</t>
    </r>
    <r>
      <rPr>
        <sz val="10"/>
        <color indexed="60"/>
        <rFont val="Arial"/>
        <family val="2"/>
      </rPr>
      <t>(1000 EUR)</t>
    </r>
  </si>
  <si>
    <t>Espanha</t>
  </si>
  <si>
    <t>França</t>
  </si>
  <si>
    <t>Rubrica</t>
  </si>
  <si>
    <t>Produção</t>
  </si>
  <si>
    <t>Importação</t>
  </si>
  <si>
    <t>Exportação</t>
  </si>
  <si>
    <t>Orientação Exportadora</t>
  </si>
  <si>
    <t>%</t>
  </si>
  <si>
    <t>Consumo Aparente</t>
  </si>
  <si>
    <t>Grau de Auto-Aprovisionamento</t>
  </si>
  <si>
    <t>Nota:</t>
  </si>
  <si>
    <t>Orientação Exportadora = Exportação / Produção x 100</t>
  </si>
  <si>
    <t>Consumo Aparente = Produção + Importação - Exportação</t>
  </si>
  <si>
    <t>Grau de Auto-Aprovisionamento = Produção / Consumo Aparente x 100</t>
  </si>
  <si>
    <t>Grau de Abastecimento do mercado interno = (Produção - Exportação) / Consumo Aparente x 100</t>
  </si>
  <si>
    <t>2010</t>
  </si>
  <si>
    <t>Produto</t>
  </si>
  <si>
    <t>Preço Médio de Importação</t>
  </si>
  <si>
    <t>Alemanha</t>
  </si>
  <si>
    <t>Bélgica</t>
  </si>
  <si>
    <t>TOTAL</t>
  </si>
  <si>
    <t>Unid.</t>
  </si>
  <si>
    <t>ton</t>
  </si>
  <si>
    <t>Grau de Abastec. do merc. interno</t>
  </si>
  <si>
    <t>Fonte:</t>
  </si>
  <si>
    <t>2. Destinos das Saídas - UE/Países Terceiros</t>
  </si>
  <si>
    <t>Outros países</t>
  </si>
  <si>
    <t>Polónia</t>
  </si>
  <si>
    <t>tonelada</t>
  </si>
  <si>
    <r>
      <t>Quantidade</t>
    </r>
    <r>
      <rPr>
        <sz val="10"/>
        <color indexed="60"/>
        <rFont val="Arial"/>
        <family val="2"/>
      </rPr>
      <t xml:space="preserve"> 
(tonelada)</t>
    </r>
  </si>
  <si>
    <t>3. Origens das Entradas e Destinos das Saídas</t>
  </si>
  <si>
    <t>UE</t>
  </si>
  <si>
    <t>Angola</t>
  </si>
  <si>
    <t xml:space="preserve">Produção </t>
  </si>
  <si>
    <t>MEL</t>
  </si>
  <si>
    <t>Código NC: 04090000</t>
  </si>
  <si>
    <t xml:space="preserve">Mel - Comércio Internacional </t>
  </si>
  <si>
    <t xml:space="preserve">Mel </t>
  </si>
  <si>
    <t>Mel - Destinos das Saídas - UE e Países Terceiros (PT)</t>
  </si>
  <si>
    <t>Mel</t>
  </si>
  <si>
    <t xml:space="preserve">Mel - Principais destinos das Saídas </t>
  </si>
  <si>
    <t>Cabo Verde</t>
  </si>
  <si>
    <t>China, República Popular da</t>
  </si>
  <si>
    <t>Estados Unidos</t>
  </si>
  <si>
    <t>Uruguai</t>
  </si>
  <si>
    <t>Mel - Principais origens das Entradas</t>
  </si>
  <si>
    <t>Checa, República</t>
  </si>
  <si>
    <t>Cuba</t>
  </si>
  <si>
    <t>Mel - Produção</t>
  </si>
  <si>
    <t>Mel - Indicadores de análise do Comércio Internacional</t>
  </si>
  <si>
    <t>2009/10</t>
  </si>
  <si>
    <t>2010/11</t>
  </si>
  <si>
    <t>2011/12</t>
  </si>
  <si>
    <t>2012/13</t>
  </si>
  <si>
    <t>2013/14</t>
  </si>
  <si>
    <t>2014/15</t>
  </si>
  <si>
    <t>2015/16</t>
  </si>
  <si>
    <t>Comércio Internacional - Entradas</t>
  </si>
  <si>
    <t>Comércio Internacional - Saídas</t>
  </si>
  <si>
    <t>Consumo Humano</t>
  </si>
  <si>
    <t>Consumo Humano per capita</t>
  </si>
  <si>
    <t>Kg/habitante/ano</t>
  </si>
  <si>
    <t>Grau de Autoaprovisionamento</t>
  </si>
  <si>
    <t xml:space="preserve">Produção utilizável </t>
  </si>
  <si>
    <t xml:space="preserve">Recursos disponíveis </t>
  </si>
  <si>
    <t>Mel - Balanço de Aprovisionamento INE</t>
  </si>
  <si>
    <t>Período de referência: julho do ano n a junho do ano n+1</t>
  </si>
  <si>
    <t>5. Balanço de Aprovisionamento INE</t>
  </si>
  <si>
    <t>Variação de existências</t>
  </si>
  <si>
    <t>o</t>
  </si>
  <si>
    <t>o - valor inferior a 500</t>
  </si>
  <si>
    <t>2016/17</t>
  </si>
  <si>
    <t>Produção total</t>
  </si>
  <si>
    <t>Produção Certificada DOP *</t>
  </si>
  <si>
    <t>Peso da Prod. Certificada na Prod. Total</t>
  </si>
  <si>
    <t>* Fonte: GPP e DGADR</t>
  </si>
  <si>
    <t>Mel - Produção Certificada DOP</t>
  </si>
  <si>
    <t>7. Indicadores de análise do Comércio Internacional</t>
  </si>
  <si>
    <t>6. Produção Certificada DOP</t>
  </si>
  <si>
    <t>4. Produção</t>
  </si>
  <si>
    <t>2017/18</t>
  </si>
  <si>
    <t>El Salvador</t>
  </si>
  <si>
    <t>México</t>
  </si>
  <si>
    <t>Índia</t>
  </si>
  <si>
    <t>2018/19</t>
  </si>
  <si>
    <t>2019/20</t>
  </si>
  <si>
    <t>Países Baixos</t>
  </si>
  <si>
    <t>* dados preliminares</t>
  </si>
  <si>
    <t>* dados provisórios</t>
  </si>
  <si>
    <t>2020/21</t>
  </si>
  <si>
    <t>2021/22*</t>
  </si>
  <si>
    <t>2022*</t>
  </si>
  <si>
    <r>
      <t xml:space="preserve">Quantidade
</t>
    </r>
    <r>
      <rPr>
        <sz val="10"/>
        <color rgb="FF808000"/>
        <rFont val="Arial"/>
        <family val="2"/>
      </rPr>
      <t>(tonelada)</t>
    </r>
  </si>
  <si>
    <r>
      <t xml:space="preserve">Valor
</t>
    </r>
    <r>
      <rPr>
        <sz val="10"/>
        <color rgb="FF808000"/>
        <rFont val="Arial"/>
        <family val="2"/>
      </rPr>
      <t>(1000 EUR)</t>
    </r>
  </si>
  <si>
    <r>
      <t>10</t>
    </r>
    <r>
      <rPr>
        <vertAlign val="superscript"/>
        <sz val="10"/>
        <color rgb="FF808000"/>
        <rFont val="Arial"/>
        <family val="2"/>
      </rPr>
      <t>3</t>
    </r>
    <r>
      <rPr>
        <sz val="10"/>
        <color rgb="FF808000"/>
        <rFont val="Arial"/>
        <family val="2"/>
      </rPr>
      <t xml:space="preserve"> tonelada</t>
    </r>
  </si>
  <si>
    <t>atualizado em: set/2023</t>
  </si>
  <si>
    <t>Irlanda</t>
  </si>
  <si>
    <t>Argentina</t>
  </si>
  <si>
    <t>Roménia</t>
  </si>
  <si>
    <t>Turquia</t>
  </si>
  <si>
    <t>Moçambique</t>
  </si>
  <si>
    <r>
      <t xml:space="preserve">Reino Unido </t>
    </r>
    <r>
      <rPr>
        <sz val="10"/>
        <color indexed="19"/>
        <rFont val="Arial"/>
        <family val="2"/>
      </rPr>
      <t>(não inc. Irlanda Norte)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</si>
</sst>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0"/>
      <name val="Arial"/>
      <family val="2"/>
    </font>
    <font>
      <sz val="10"/>
      <color indexed="19"/>
      <name val="Arial"/>
      <family val="2"/>
    </font>
    <font>
      <b/>
      <sz val="12"/>
      <color indexed="56"/>
      <name val="Arial"/>
      <family val="2"/>
    </font>
    <font>
      <b/>
      <sz val="10"/>
      <color indexed="60"/>
      <name val="Arial"/>
      <family val="2"/>
    </font>
    <font>
      <u/>
      <sz val="10"/>
      <color indexed="12"/>
      <name val="Arial"/>
      <family val="2"/>
    </font>
    <font>
      <b/>
      <sz val="10"/>
      <color indexed="19"/>
      <name val="Arial"/>
      <family val="2"/>
    </font>
    <font>
      <i/>
      <sz val="10"/>
      <name val="Arial"/>
      <family val="2"/>
    </font>
    <font>
      <sz val="9"/>
      <name val="Arial"/>
      <family val="2"/>
    </font>
    <font>
      <sz val="8"/>
      <name val="Arial"/>
      <family val="2"/>
    </font>
    <font>
      <sz val="10"/>
      <color indexed="60"/>
      <name val="Arial"/>
      <family val="2"/>
    </font>
    <font>
      <b/>
      <sz val="10"/>
      <name val="Arial"/>
      <family val="2"/>
    </font>
    <font>
      <b/>
      <sz val="9"/>
      <color indexed="60"/>
      <name val="Arial"/>
      <family val="2"/>
    </font>
    <font>
      <sz val="10"/>
      <color indexed="12"/>
      <name val="Arial"/>
      <family val="2"/>
    </font>
    <font>
      <sz val="10"/>
      <name val="Arial"/>
      <family val="2"/>
    </font>
    <font>
      <sz val="10"/>
      <color theme="1" tint="0.249977111117893"/>
      <name val="Arial"/>
      <family val="2"/>
    </font>
    <font>
      <b/>
      <sz val="16"/>
      <color theme="0"/>
      <name val="Calibri"/>
      <family val="2"/>
      <scheme val="minor"/>
    </font>
    <font>
      <b/>
      <sz val="12"/>
      <color theme="0"/>
      <name val="Calibri"/>
      <family val="2"/>
      <scheme val="minor"/>
    </font>
    <font>
      <sz val="8.5"/>
      <name val="Arial"/>
      <family val="2"/>
    </font>
    <font>
      <sz val="9"/>
      <color theme="1"/>
      <name val="Calibri"/>
      <family val="2"/>
      <scheme val="minor"/>
    </font>
    <font>
      <b/>
      <sz val="9.5"/>
      <color indexed="19"/>
      <name val="Arial"/>
      <family val="2"/>
    </font>
    <font>
      <sz val="8"/>
      <color indexed="8"/>
      <name val="Arial"/>
      <family val="2"/>
    </font>
    <font>
      <sz val="9.5"/>
      <name val="Arial"/>
      <family val="2"/>
    </font>
    <font>
      <sz val="10"/>
      <color indexed="8"/>
      <name val="Arial"/>
      <family val="2"/>
    </font>
    <font>
      <b/>
      <sz val="11"/>
      <color rgb="FF808000"/>
      <name val="Arial"/>
      <family val="2"/>
    </font>
    <font>
      <b/>
      <sz val="10"/>
      <color rgb="FF808000"/>
      <name val="Arial"/>
      <family val="2"/>
    </font>
    <font>
      <sz val="10"/>
      <color rgb="FF808000"/>
      <name val="Arial"/>
      <family val="2"/>
    </font>
    <font>
      <b/>
      <sz val="9.5"/>
      <color rgb="FF808000"/>
      <name val="Arial"/>
      <family val="2"/>
    </font>
    <font>
      <vertAlign val="superscript"/>
      <sz val="10"/>
      <color rgb="FF808000"/>
      <name val="Arial"/>
      <family val="2"/>
    </font>
  </fonts>
  <fills count="8">
    <fill>
      <patternFill patternType="none"/>
    </fill>
    <fill>
      <patternFill patternType="gray125"/>
    </fill>
    <fill>
      <patternFill patternType="solid">
        <fgColor indexed="47"/>
        <bgColor indexed="9"/>
      </patternFill>
    </fill>
    <fill>
      <patternFill patternType="solid">
        <fgColor indexed="9"/>
        <bgColor indexed="26"/>
      </patternFill>
    </fill>
    <fill>
      <patternFill patternType="solid">
        <fgColor indexed="9"/>
        <bgColor indexed="64"/>
      </patternFill>
    </fill>
    <fill>
      <patternFill patternType="solid">
        <fgColor indexed="9"/>
        <bgColor indexed="9"/>
      </patternFill>
    </fill>
    <fill>
      <patternFill patternType="solid">
        <fgColor rgb="FF008080"/>
        <bgColor indexed="64"/>
      </patternFill>
    </fill>
    <fill>
      <patternFill patternType="solid">
        <fgColor theme="0" tint="-0.14999847407452621"/>
        <bgColor indexed="64"/>
      </patternFill>
    </fill>
  </fills>
  <borders count="10">
    <border>
      <left/>
      <right/>
      <top/>
      <bottom/>
      <diagonal/>
    </border>
    <border>
      <left/>
      <right/>
      <top/>
      <bottom style="hair">
        <color indexed="23"/>
      </bottom>
      <diagonal/>
    </border>
    <border>
      <left/>
      <right/>
      <top style="hair">
        <color indexed="47"/>
      </top>
      <bottom/>
      <diagonal/>
    </border>
    <border>
      <left/>
      <right/>
      <top/>
      <bottom style="hair">
        <color indexed="47"/>
      </bottom>
      <diagonal/>
    </border>
    <border>
      <left/>
      <right/>
      <top style="hair">
        <color indexed="47"/>
      </top>
      <bottom style="hair">
        <color indexed="47"/>
      </bottom>
      <diagonal/>
    </border>
    <border>
      <left/>
      <right/>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hair">
        <color indexed="47"/>
      </bottom>
      <diagonal/>
    </border>
    <border>
      <left/>
      <right/>
      <top/>
      <bottom style="hair">
        <color theme="9" tint="0.39994506668294322"/>
      </bottom>
      <diagonal/>
    </border>
  </borders>
  <cellStyleXfs count="7">
    <xf numFmtId="0" fontId="0" fillId="0" borderId="0"/>
    <xf numFmtId="0" fontId="1" fillId="0" borderId="0" applyNumberFormat="0" applyFill="0" applyProtection="0">
      <alignment vertical="center"/>
    </xf>
    <xf numFmtId="0" fontId="2" fillId="0" borderId="0" applyNumberFormat="0" applyFill="0" applyBorder="0" applyProtection="0">
      <alignment vertical="center"/>
    </xf>
    <xf numFmtId="0" fontId="4" fillId="0" borderId="0" applyNumberFormat="0" applyFill="0" applyBorder="0" applyAlignment="0" applyProtection="0"/>
    <xf numFmtId="0" fontId="3" fillId="2" borderId="0" applyNumberFormat="0" applyProtection="0">
      <alignment horizontal="center" vertical="center"/>
    </xf>
    <xf numFmtId="0" fontId="13" fillId="0" borderId="0"/>
    <xf numFmtId="2" fontId="13" fillId="0" borderId="1" applyFill="0" applyProtection="0">
      <alignment vertical="center"/>
    </xf>
  </cellStyleXfs>
  <cellXfs count="130">
    <xf numFmtId="0" fontId="0" fillId="0" borderId="0" xfId="0"/>
    <xf numFmtId="0" fontId="0" fillId="0" borderId="0" xfId="0" applyAlignment="1">
      <alignment vertical="center"/>
    </xf>
    <xf numFmtId="0" fontId="3" fillId="2" borderId="0" xfId="4" applyNumberFormat="1" applyFont="1" applyBorder="1" applyProtection="1">
      <alignment horizontal="center" vertical="center"/>
    </xf>
    <xf numFmtId="0" fontId="3" fillId="2" borderId="0" xfId="4" applyNumberFormat="1" applyFont="1" applyBorder="1" applyAlignment="1" applyProtection="1">
      <alignment horizontal="right" vertical="center"/>
    </xf>
    <xf numFmtId="3" fontId="0" fillId="0" borderId="0" xfId="0" applyNumberFormat="1" applyFill="1" applyBorder="1" applyAlignment="1">
      <alignment vertical="center"/>
    </xf>
    <xf numFmtId="3" fontId="0" fillId="0" borderId="0" xfId="0" applyNumberFormat="1" applyBorder="1" applyAlignment="1">
      <alignment vertical="center"/>
    </xf>
    <xf numFmtId="3" fontId="6" fillId="3" borderId="3" xfId="0" applyNumberFormat="1" applyFont="1" applyFill="1" applyBorder="1" applyAlignment="1">
      <alignment vertical="center"/>
    </xf>
    <xf numFmtId="0" fontId="0" fillId="0" borderId="0" xfId="0" applyBorder="1" applyAlignment="1">
      <alignment vertical="center"/>
    </xf>
    <xf numFmtId="0" fontId="4" fillId="0" borderId="0" xfId="3" applyNumberFormat="1" applyFill="1" applyBorder="1" applyAlignment="1" applyProtection="1">
      <alignment horizontal="right" vertical="center"/>
    </xf>
    <xf numFmtId="1" fontId="0" fillId="0" borderId="0" xfId="0" applyNumberFormat="1" applyAlignment="1">
      <alignment vertical="center"/>
    </xf>
    <xf numFmtId="0" fontId="4" fillId="0" borderId="0" xfId="3" applyNumberFormat="1" applyFont="1" applyFill="1" applyBorder="1" applyAlignment="1" applyProtection="1">
      <alignment horizontal="right" vertical="center"/>
    </xf>
    <xf numFmtId="3" fontId="0" fillId="0" borderId="0" xfId="0" applyNumberFormat="1" applyAlignment="1">
      <alignment vertical="center"/>
    </xf>
    <xf numFmtId="1" fontId="0" fillId="0" borderId="0" xfId="0" applyNumberFormat="1"/>
    <xf numFmtId="3" fontId="0" fillId="0" borderId="0" xfId="0" applyNumberFormat="1"/>
    <xf numFmtId="3" fontId="4" fillId="0" borderId="0" xfId="0" applyNumberFormat="1" applyFont="1" applyAlignment="1">
      <alignment horizontal="right"/>
    </xf>
    <xf numFmtId="0" fontId="2" fillId="0" borderId="0" xfId="2" quotePrefix="1" applyNumberFormat="1" applyFont="1" applyFill="1" applyBorder="1" applyAlignment="1" applyProtection="1">
      <alignment horizontal="left" vertical="center"/>
    </xf>
    <xf numFmtId="0" fontId="3" fillId="2" borderId="0" xfId="4" quotePrefix="1" applyNumberFormat="1" applyFont="1" applyBorder="1" applyAlignment="1" applyProtection="1">
      <alignment horizontal="right" vertical="center"/>
    </xf>
    <xf numFmtId="0" fontId="2" fillId="0" borderId="0" xfId="0" quotePrefix="1" applyFont="1" applyAlignment="1">
      <alignment horizontal="left" vertical="center"/>
    </xf>
    <xf numFmtId="0" fontId="9" fillId="2" borderId="0" xfId="4" applyNumberFormat="1" applyFont="1" applyBorder="1" applyProtection="1">
      <alignment horizontal="center" vertical="center"/>
    </xf>
    <xf numFmtId="164" fontId="0" fillId="0" borderId="2" xfId="0" applyNumberFormat="1" applyBorder="1" applyAlignment="1">
      <alignment vertical="center"/>
    </xf>
    <xf numFmtId="164" fontId="0" fillId="4" borderId="4" xfId="0" applyNumberFormat="1" applyFill="1" applyBorder="1" applyAlignment="1">
      <alignment vertical="center"/>
    </xf>
    <xf numFmtId="3" fontId="6" fillId="0" borderId="0" xfId="0" applyNumberFormat="1" applyFont="1" applyFill="1" applyBorder="1" applyAlignment="1">
      <alignment vertical="center"/>
    </xf>
    <xf numFmtId="0" fontId="4" fillId="0" borderId="0" xfId="3" applyAlignment="1">
      <alignment horizontal="right"/>
    </xf>
    <xf numFmtId="0" fontId="2" fillId="0" borderId="0" xfId="0" applyFont="1" applyAlignment="1">
      <alignment vertical="center"/>
    </xf>
    <xf numFmtId="0" fontId="12" fillId="0" borderId="0" xfId="0" applyFont="1"/>
    <xf numFmtId="3" fontId="0" fillId="0" borderId="6" xfId="0" applyNumberFormat="1" applyBorder="1" applyAlignment="1">
      <alignment vertical="center"/>
    </xf>
    <xf numFmtId="165" fontId="0" fillId="0" borderId="5" xfId="0" applyNumberFormat="1" applyBorder="1" applyAlignment="1">
      <alignment vertical="center"/>
    </xf>
    <xf numFmtId="165" fontId="0" fillId="0" borderId="0" xfId="0" applyNumberFormat="1" applyBorder="1" applyAlignment="1">
      <alignment vertical="center"/>
    </xf>
    <xf numFmtId="3" fontId="0" fillId="5" borderId="0" xfId="0" applyNumberFormat="1" applyFill="1" applyBorder="1" applyAlignment="1">
      <alignment vertical="center"/>
    </xf>
    <xf numFmtId="165" fontId="0" fillId="5" borderId="6" xfId="0" applyNumberFormat="1" applyFill="1" applyBorder="1" applyAlignment="1">
      <alignment vertical="center"/>
    </xf>
    <xf numFmtId="0" fontId="9" fillId="0" borderId="0" xfId="0" applyFont="1" applyBorder="1" applyAlignment="1">
      <alignment horizontal="center" vertical="center"/>
    </xf>
    <xf numFmtId="3" fontId="0" fillId="0" borderId="5" xfId="0" applyNumberFormat="1" applyBorder="1" applyAlignment="1">
      <alignment vertical="center"/>
    </xf>
    <xf numFmtId="3" fontId="0" fillId="0" borderId="3" xfId="0" applyNumberFormat="1" applyBorder="1" applyAlignment="1">
      <alignment vertical="center"/>
    </xf>
    <xf numFmtId="3" fontId="0" fillId="0" borderId="7" xfId="0" applyNumberFormat="1" applyFill="1" applyBorder="1" applyAlignment="1">
      <alignment horizontal="right" vertical="center"/>
    </xf>
    <xf numFmtId="0" fontId="15" fillId="6" borderId="0" xfId="5" applyFont="1" applyFill="1" applyAlignment="1">
      <alignment horizontal="center" vertical="center"/>
    </xf>
    <xf numFmtId="0" fontId="16" fillId="6" borderId="0" xfId="5" applyFont="1" applyFill="1" applyAlignment="1">
      <alignment horizontal="center" vertical="center" wrapText="1"/>
    </xf>
    <xf numFmtId="0" fontId="0" fillId="0" borderId="0" xfId="0" applyFill="1" applyAlignment="1">
      <alignment vertical="center"/>
    </xf>
    <xf numFmtId="0" fontId="5" fillId="0" borderId="0" xfId="0" applyNumberFormat="1" applyFont="1" applyFill="1" applyAlignment="1" applyProtection="1">
      <alignment vertical="center"/>
    </xf>
    <xf numFmtId="0" fontId="2" fillId="0" borderId="0" xfId="0" quotePrefix="1" applyFont="1" applyFill="1" applyAlignment="1">
      <alignment horizontal="left" vertical="center"/>
    </xf>
    <xf numFmtId="1" fontId="0" fillId="0" borderId="0" xfId="0" applyNumberFormat="1" applyFill="1" applyAlignment="1">
      <alignment vertical="center"/>
    </xf>
    <xf numFmtId="3" fontId="6" fillId="3" borderId="5" xfId="0" applyNumberFormat="1" applyFont="1" applyFill="1" applyBorder="1" applyAlignment="1">
      <alignment vertical="center"/>
    </xf>
    <xf numFmtId="0" fontId="11" fillId="2" borderId="0" xfId="4" applyNumberFormat="1" applyFont="1" applyBorder="1" applyAlignment="1" applyProtection="1">
      <alignment horizontal="right" vertical="center" wrapText="1"/>
    </xf>
    <xf numFmtId="0" fontId="5" fillId="4" borderId="0" xfId="0" applyNumberFormat="1" applyFont="1" applyFill="1" applyAlignment="1" applyProtection="1">
      <alignment vertical="center"/>
    </xf>
    <xf numFmtId="3" fontId="0" fillId="4" borderId="0" xfId="0" applyNumberFormat="1" applyFill="1" applyBorder="1" applyAlignment="1">
      <alignment vertical="center"/>
    </xf>
    <xf numFmtId="0" fontId="5" fillId="3" borderId="0" xfId="0" applyNumberFormat="1" applyFont="1" applyFill="1" applyAlignment="1" applyProtection="1">
      <alignment vertical="center"/>
    </xf>
    <xf numFmtId="3" fontId="0" fillId="3" borderId="0" xfId="0" applyNumberFormat="1" applyFill="1" applyBorder="1" applyAlignment="1">
      <alignment vertical="center"/>
    </xf>
    <xf numFmtId="0" fontId="5" fillId="0" borderId="0" xfId="0" quotePrefix="1" applyNumberFormat="1" applyFont="1" applyFill="1" applyAlignment="1" applyProtection="1">
      <alignment horizontal="left" vertical="center"/>
    </xf>
    <xf numFmtId="0" fontId="5" fillId="3" borderId="4" xfId="0" applyNumberFormat="1" applyFont="1" applyFill="1" applyBorder="1" applyAlignment="1" applyProtection="1">
      <alignment vertical="center"/>
    </xf>
    <xf numFmtId="0" fontId="5" fillId="4" borderId="0" xfId="0" quotePrefix="1" applyNumberFormat="1" applyFont="1" applyFill="1" applyAlignment="1" applyProtection="1">
      <alignment horizontal="left" vertical="center"/>
    </xf>
    <xf numFmtId="0" fontId="4" fillId="7" borderId="0" xfId="3" applyNumberFormat="1" applyFont="1" applyFill="1" applyBorder="1" applyAlignment="1" applyProtection="1">
      <alignment vertical="center"/>
    </xf>
    <xf numFmtId="0" fontId="4" fillId="7" borderId="0" xfId="3" quotePrefix="1" applyNumberFormat="1" applyFont="1" applyFill="1" applyBorder="1" applyAlignment="1" applyProtection="1">
      <alignment horizontal="left" vertical="center"/>
    </xf>
    <xf numFmtId="0" fontId="4" fillId="7" borderId="0" xfId="3" applyNumberFormat="1" applyFill="1" applyBorder="1" applyAlignment="1" applyProtection="1">
      <alignment vertical="center"/>
    </xf>
    <xf numFmtId="3" fontId="10" fillId="3" borderId="4" xfId="0" applyNumberFormat="1" applyFont="1" applyFill="1" applyBorder="1" applyAlignment="1">
      <alignment vertical="center"/>
    </xf>
    <xf numFmtId="0" fontId="17" fillId="0" borderId="0" xfId="0" applyFont="1" applyAlignment="1">
      <alignment vertical="center"/>
    </xf>
    <xf numFmtId="0" fontId="3" fillId="0" borderId="0" xfId="0" applyFont="1" applyBorder="1" applyAlignment="1">
      <alignment vertical="center" wrapText="1"/>
    </xf>
    <xf numFmtId="165" fontId="0" fillId="0" borderId="0" xfId="0" applyNumberFormat="1" applyBorder="1" applyAlignment="1">
      <alignment horizontal="right" vertical="center"/>
    </xf>
    <xf numFmtId="3" fontId="0" fillId="0" borderId="3" xfId="0" applyNumberFormat="1" applyFill="1" applyBorder="1" applyAlignment="1">
      <alignment horizontal="right" vertical="center"/>
    </xf>
    <xf numFmtId="0" fontId="3" fillId="2" borderId="0" xfId="4" applyNumberFormat="1" applyFont="1" applyProtection="1">
      <alignment horizontal="center" vertical="center"/>
    </xf>
    <xf numFmtId="49" fontId="3" fillId="2" borderId="0" xfId="4" quotePrefix="1" applyNumberFormat="1" applyFont="1" applyAlignment="1" applyProtection="1">
      <alignment horizontal="center" vertical="center"/>
    </xf>
    <xf numFmtId="3" fontId="0" fillId="0" borderId="0" xfId="0" applyNumberFormat="1" applyFill="1" applyBorder="1" applyAlignment="1">
      <alignment horizontal="center" vertical="center"/>
    </xf>
    <xf numFmtId="3" fontId="0" fillId="3" borderId="0" xfId="0" applyNumberFormat="1" applyFill="1" applyBorder="1" applyAlignment="1">
      <alignment horizontal="center" vertical="center"/>
    </xf>
    <xf numFmtId="0" fontId="19" fillId="0" borderId="0" xfId="0"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xf>
    <xf numFmtId="165" fontId="0" fillId="0" borderId="0" xfId="0" applyNumberFormat="1" applyFill="1" applyBorder="1" applyAlignment="1">
      <alignment horizontal="center" vertical="center"/>
    </xf>
    <xf numFmtId="0" fontId="7" fillId="0" borderId="0" xfId="0" applyFont="1"/>
    <xf numFmtId="0" fontId="0" fillId="0" borderId="0" xfId="0" applyFill="1"/>
    <xf numFmtId="0" fontId="0" fillId="0" borderId="0" xfId="0" applyFill="1" applyBorder="1" applyAlignment="1">
      <alignment vertical="center"/>
    </xf>
    <xf numFmtId="165" fontId="0" fillId="3" borderId="9" xfId="0" applyNumberFormat="1" applyFill="1" applyBorder="1" applyAlignment="1">
      <alignment horizontal="center" vertical="center"/>
    </xf>
    <xf numFmtId="0" fontId="3" fillId="2" borderId="0" xfId="4" applyNumberFormat="1" applyFont="1" applyBorder="1" applyAlignment="1" applyProtection="1">
      <alignment horizontal="center" vertical="center"/>
    </xf>
    <xf numFmtId="0" fontId="9" fillId="2" borderId="0" xfId="4" applyNumberFormat="1" applyFont="1" applyBorder="1" applyAlignment="1" applyProtection="1">
      <alignment horizontal="center" vertical="center"/>
    </xf>
    <xf numFmtId="3" fontId="0" fillId="0"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65" fontId="0" fillId="0" borderId="3" xfId="0" applyNumberFormat="1" applyFont="1" applyBorder="1" applyAlignment="1">
      <alignment vertical="center"/>
    </xf>
    <xf numFmtId="0" fontId="21" fillId="0" borderId="0" xfId="0" applyFont="1" applyFill="1" applyBorder="1" applyAlignment="1">
      <alignment vertical="center"/>
    </xf>
    <xf numFmtId="16" fontId="0" fillId="0" borderId="0" xfId="0" applyNumberFormat="1" applyAlignment="1">
      <alignment vertical="center"/>
    </xf>
    <xf numFmtId="165" fontId="0" fillId="3" borderId="0" xfId="0" applyNumberFormat="1" applyFont="1" applyFill="1" applyBorder="1" applyAlignment="1">
      <alignment horizontal="right" vertical="center"/>
    </xf>
    <xf numFmtId="0" fontId="0" fillId="0" borderId="0" xfId="0" quotePrefix="1" applyFont="1" applyBorder="1" applyAlignment="1">
      <alignment horizontal="left" vertical="center"/>
    </xf>
    <xf numFmtId="0" fontId="14" fillId="0" borderId="0" xfId="0" applyFont="1" applyAlignment="1"/>
    <xf numFmtId="0" fontId="18" fillId="0" borderId="0" xfId="0" quotePrefix="1" applyFont="1" applyAlignment="1">
      <alignment horizontal="center" vertical="center"/>
    </xf>
    <xf numFmtId="3" fontId="0" fillId="0" borderId="0" xfId="0" applyNumberFormat="1" applyFill="1" applyAlignment="1">
      <alignment vertical="center"/>
    </xf>
    <xf numFmtId="0" fontId="22" fillId="0" borderId="0" xfId="0" applyFont="1" applyFill="1" applyAlignment="1">
      <alignment vertical="center"/>
    </xf>
    <xf numFmtId="0" fontId="0" fillId="0" borderId="0" xfId="0" applyFont="1" applyAlignment="1">
      <alignment vertical="center"/>
    </xf>
    <xf numFmtId="0" fontId="25" fillId="0" borderId="0" xfId="1" applyNumberFormat="1" applyFont="1" applyFill="1" applyProtection="1">
      <alignment vertical="center"/>
    </xf>
    <xf numFmtId="0" fontId="25" fillId="0" borderId="0" xfId="0" applyFont="1" applyBorder="1" applyAlignment="1">
      <alignment vertical="center"/>
    </xf>
    <xf numFmtId="0" fontId="25" fillId="3" borderId="3" xfId="0" applyFont="1" applyFill="1" applyBorder="1" applyAlignment="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vertical="center"/>
    </xf>
    <xf numFmtId="0" fontId="24" fillId="0" borderId="2" xfId="0" applyFont="1" applyBorder="1" applyAlignment="1">
      <alignment vertical="center"/>
    </xf>
    <xf numFmtId="0" fontId="25" fillId="0" borderId="2" xfId="0" applyFont="1" applyBorder="1" applyAlignment="1">
      <alignment vertical="center"/>
    </xf>
    <xf numFmtId="0" fontId="25" fillId="0" borderId="2" xfId="0" applyFont="1" applyBorder="1" applyAlignment="1">
      <alignment horizontal="center" vertical="center"/>
    </xf>
    <xf numFmtId="0" fontId="24" fillId="0" borderId="3" xfId="0" applyFont="1" applyBorder="1" applyAlignment="1">
      <alignment vertical="center"/>
    </xf>
    <xf numFmtId="0" fontId="25" fillId="0" borderId="3" xfId="0" applyFont="1" applyBorder="1" applyAlignment="1">
      <alignment vertical="center"/>
    </xf>
    <xf numFmtId="0" fontId="25" fillId="4" borderId="3" xfId="0" applyFont="1" applyFill="1" applyBorder="1" applyAlignment="1">
      <alignment horizontal="center" vertical="center"/>
    </xf>
    <xf numFmtId="0" fontId="25" fillId="3" borderId="5" xfId="0" applyFont="1" applyFill="1" applyBorder="1" applyAlignment="1">
      <alignment vertical="center"/>
    </xf>
    <xf numFmtId="0" fontId="25" fillId="0" borderId="3" xfId="0" applyFont="1" applyFill="1" applyBorder="1" applyAlignment="1">
      <alignment horizontal="center" vertical="center"/>
    </xf>
    <xf numFmtId="0" fontId="26" fillId="0" borderId="0" xfId="0" quotePrefix="1" applyNumberFormat="1" applyFont="1" applyFill="1" applyAlignment="1" applyProtection="1">
      <alignment horizontal="left" vertical="center"/>
    </xf>
    <xf numFmtId="0" fontId="25" fillId="0" borderId="0" xfId="1" applyNumberFormat="1" applyFont="1" applyFill="1" applyAlignment="1" applyProtection="1">
      <alignment horizontal="center" vertical="center"/>
    </xf>
    <xf numFmtId="0" fontId="26" fillId="3" borderId="0" xfId="0" applyNumberFormat="1" applyFont="1" applyFill="1" applyAlignment="1" applyProtection="1">
      <alignment vertical="center"/>
    </xf>
    <xf numFmtId="0" fontId="25" fillId="3" borderId="0" xfId="1" applyNumberFormat="1" applyFont="1" applyFill="1" applyAlignment="1" applyProtection="1">
      <alignment horizontal="center" vertical="center"/>
    </xf>
    <xf numFmtId="0" fontId="26" fillId="0" borderId="0" xfId="0" applyNumberFormat="1" applyFont="1" applyFill="1" applyBorder="1" applyAlignment="1" applyProtection="1">
      <alignment vertical="center"/>
    </xf>
    <xf numFmtId="0" fontId="25" fillId="0" borderId="0" xfId="1" applyNumberFormat="1" applyFont="1" applyFill="1" applyBorder="1" applyAlignment="1" applyProtection="1">
      <alignment horizontal="center" vertical="center"/>
    </xf>
    <xf numFmtId="0" fontId="26" fillId="0" borderId="0" xfId="0" applyNumberFormat="1" applyFont="1" applyFill="1" applyAlignment="1" applyProtection="1">
      <alignment vertical="center"/>
    </xf>
    <xf numFmtId="0" fontId="26" fillId="3" borderId="9" xfId="0" applyNumberFormat="1" applyFont="1" applyFill="1" applyBorder="1" applyAlignment="1" applyProtection="1">
      <alignment vertical="center"/>
    </xf>
    <xf numFmtId="0" fontId="25" fillId="3" borderId="9" xfId="1" applyNumberFormat="1" applyFont="1" applyFill="1" applyBorder="1" applyAlignment="1" applyProtection="1">
      <alignment horizontal="center" vertical="center"/>
    </xf>
    <xf numFmtId="0" fontId="24" fillId="0" borderId="0" xfId="0" applyFont="1" applyBorder="1" applyAlignment="1">
      <alignment vertical="center"/>
    </xf>
    <xf numFmtId="0" fontId="25" fillId="0" borderId="0" xfId="0" applyFont="1" applyBorder="1" applyAlignment="1">
      <alignment horizontal="center" vertical="center"/>
    </xf>
    <xf numFmtId="0" fontId="24" fillId="3" borderId="0" xfId="0" applyFont="1" applyFill="1" applyBorder="1" applyAlignment="1">
      <alignment vertical="center"/>
    </xf>
    <xf numFmtId="0" fontId="25" fillId="3" borderId="0" xfId="0" applyFont="1" applyFill="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left" vertical="center"/>
    </xf>
    <xf numFmtId="0" fontId="25" fillId="0" borderId="7" xfId="0" applyFont="1" applyBorder="1" applyAlignment="1">
      <alignment horizontal="center" vertical="center"/>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xf>
    <xf numFmtId="0" fontId="25" fillId="0" borderId="5" xfId="0" applyFont="1" applyBorder="1" applyAlignment="1">
      <alignment vertical="center"/>
    </xf>
    <xf numFmtId="0" fontId="25" fillId="0" borderId="5" xfId="0" applyFont="1" applyBorder="1" applyAlignment="1">
      <alignment horizontal="center" vertical="center"/>
    </xf>
    <xf numFmtId="0" fontId="24" fillId="5" borderId="6" xfId="0" applyFont="1" applyFill="1" applyBorder="1" applyAlignment="1">
      <alignment vertical="center"/>
    </xf>
    <xf numFmtId="0" fontId="25" fillId="5" borderId="6" xfId="0" applyFont="1" applyFill="1" applyBorder="1" applyAlignment="1">
      <alignment horizontal="center" vertical="center"/>
    </xf>
    <xf numFmtId="0" fontId="24" fillId="0" borderId="6" xfId="0" applyFont="1" applyBorder="1" applyAlignment="1">
      <alignment vertical="center"/>
    </xf>
    <xf numFmtId="0" fontId="25" fillId="0" borderId="6" xfId="0" applyFont="1" applyBorder="1" applyAlignment="1">
      <alignment horizontal="center" vertical="center"/>
    </xf>
    <xf numFmtId="0" fontId="24" fillId="0" borderId="5" xfId="0" applyFont="1" applyBorder="1" applyAlignment="1">
      <alignment vertical="center" wrapText="1"/>
    </xf>
    <xf numFmtId="3" fontId="0" fillId="0" borderId="0" xfId="0" applyNumberFormat="1" applyFill="1" applyBorder="1" applyAlignment="1">
      <alignment horizontal="right" vertical="center"/>
    </xf>
    <xf numFmtId="0" fontId="0" fillId="0" borderId="0" xfId="0" applyBorder="1"/>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Fill="1" applyBorder="1" applyAlignment="1">
      <alignment horizontal="center" vertical="center" wrapText="1"/>
    </xf>
    <xf numFmtId="0" fontId="24" fillId="0" borderId="3" xfId="0" applyFont="1" applyBorder="1" applyAlignment="1">
      <alignment horizontal="center" vertical="center" wrapText="1"/>
    </xf>
    <xf numFmtId="0" fontId="20" fillId="0" borderId="0" xfId="0" applyFont="1" applyFill="1" applyBorder="1" applyAlignment="1">
      <alignment horizontal="left" wrapText="1"/>
    </xf>
  </cellXfs>
  <cellStyles count="7">
    <cellStyle name="Col_Unidade" xfId="1"/>
    <cellStyle name="H1" xfId="2"/>
    <cellStyle name="Hiperligação" xfId="3" builtinId="8"/>
    <cellStyle name="Linha1" xfId="4"/>
    <cellStyle name="Normal" xfId="0" builtinId="0"/>
    <cellStyle name="Normal_Tarifs préférentiels PAR zone et SH2  2" xfId="5"/>
    <cellStyle name="ULTIMA_Linha"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804C19"/>
      <rgbColor rgb="00993366"/>
      <rgbColor rgb="00333399"/>
      <rgbColor rgb="00333333"/>
    </indexedColors>
    <mruColors>
      <color rgb="FF808000"/>
      <color rgb="FF008080"/>
      <color rgb="FF006666"/>
      <color rgb="FF25C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Mel </a:t>
            </a:r>
            <a:r>
              <a:rPr lang="pt-PT" baseline="0"/>
              <a:t>- Preço Médio de Importação e de Exportação </a:t>
            </a:r>
            <a:r>
              <a:rPr lang="pt-PT" b="0" baseline="0"/>
              <a:t>(€/kg)</a:t>
            </a:r>
            <a:endParaRPr lang="pt-PT" b="0"/>
          </a:p>
        </c:rich>
      </c:tx>
      <c:layout>
        <c:manualLayout>
          <c:xMode val="edge"/>
          <c:yMode val="edge"/>
          <c:x val="0.14438402441542669"/>
          <c:y val="1.2714095743336783E-2"/>
        </c:manualLayout>
      </c:layout>
      <c:overlay val="0"/>
      <c:spPr>
        <a:noFill/>
        <a:ln w="25400">
          <a:noFill/>
        </a:ln>
      </c:spPr>
    </c:title>
    <c:autoTitleDeleted val="0"/>
    <c:plotArea>
      <c:layout>
        <c:manualLayout>
          <c:layoutTarget val="inner"/>
          <c:xMode val="edge"/>
          <c:yMode val="edge"/>
          <c:x val="8.4773608117382146E-2"/>
          <c:y val="0.13819095477386933"/>
          <c:w val="0.86663075566328118"/>
          <c:h val="0.66582914572864327"/>
        </c:manualLayout>
      </c:layout>
      <c:lineChart>
        <c:grouping val="standard"/>
        <c:varyColors val="0"/>
        <c:ser>
          <c:idx val="0"/>
          <c:order val="0"/>
          <c:tx>
            <c:strRef>
              <c:f>'1'!$B$10</c:f>
              <c:strCache>
                <c:ptCount val="1"/>
                <c:pt idx="0">
                  <c:v>Preço Médio de Importação</c:v>
                </c:pt>
              </c:strCache>
            </c:strRef>
          </c:tx>
          <c:spPr>
            <a:ln w="38100">
              <a:solidFill>
                <a:srgbClr val="008080"/>
              </a:solidFill>
              <a:prstDash val="sysDot"/>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'1'!$E$10:$Q$10</c:f>
              <c:numCache>
                <c:formatCode>0.0</c:formatCode>
                <c:ptCount val="13"/>
                <c:pt idx="0">
                  <c:v>3.1000651090633791</c:v>
                </c:pt>
                <c:pt idx="1">
                  <c:v>3.2095373960118452</c:v>
                </c:pt>
                <c:pt idx="2">
                  <c:v>2.9873206771902727</c:v>
                </c:pt>
                <c:pt idx="3">
                  <c:v>2.9488652057578895</c:v>
                </c:pt>
                <c:pt idx="4">
                  <c:v>2.5706460376594378</c:v>
                </c:pt>
                <c:pt idx="5">
                  <c:v>2.6209012114257084</c:v>
                </c:pt>
                <c:pt idx="6">
                  <c:v>2.0974675613385512</c:v>
                </c:pt>
                <c:pt idx="7">
                  <c:v>2.0456904492646983</c:v>
                </c:pt>
                <c:pt idx="8">
                  <c:v>2.1344002130676154</c:v>
                </c:pt>
                <c:pt idx="9">
                  <c:v>1.8561736492227336</c:v>
                </c:pt>
                <c:pt idx="10">
                  <c:v>1.7227911868910541</c:v>
                </c:pt>
                <c:pt idx="11">
                  <c:v>1.9205155121055049</c:v>
                </c:pt>
                <c:pt idx="12">
                  <c:v>2.1555532278120109</c:v>
                </c:pt>
              </c:numCache>
            </c:numRef>
          </c:val>
          <c:smooth val="0"/>
        </c:ser>
        <c:ser>
          <c:idx val="1"/>
          <c:order val="1"/>
          <c:tx>
            <c:strRef>
              <c:f>'1'!$B$11</c:f>
              <c:strCache>
                <c:ptCount val="1"/>
                <c:pt idx="0">
                  <c:v>Preço Médio de Exportação</c:v>
                </c:pt>
              </c:strCache>
            </c:strRef>
          </c:tx>
          <c:spPr>
            <a:ln w="34925">
              <a:solidFill>
                <a:srgbClr val="F79646">
                  <a:lumMod val="75000"/>
                </a:srgbClr>
              </a:solidFill>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'1'!$E$11:$Q$11</c:f>
              <c:numCache>
                <c:formatCode>0.0</c:formatCode>
                <c:ptCount val="13"/>
                <c:pt idx="0">
                  <c:v>3.0168943789119869</c:v>
                </c:pt>
                <c:pt idx="1">
                  <c:v>3.1545273288944138</c:v>
                </c:pt>
                <c:pt idx="2">
                  <c:v>3.2835853629968184</c:v>
                </c:pt>
                <c:pt idx="3">
                  <c:v>3.5186386256563331</c:v>
                </c:pt>
                <c:pt idx="4">
                  <c:v>3.3932785257588161</c:v>
                </c:pt>
                <c:pt idx="5">
                  <c:v>3.0106406218781507</c:v>
                </c:pt>
                <c:pt idx="6">
                  <c:v>2.3541024015874732</c:v>
                </c:pt>
                <c:pt idx="7">
                  <c:v>2.1966065553625391</c:v>
                </c:pt>
                <c:pt idx="8">
                  <c:v>1.8572368663007957</c:v>
                </c:pt>
                <c:pt idx="9">
                  <c:v>1.6914923609157837</c:v>
                </c:pt>
                <c:pt idx="10">
                  <c:v>1.6018561120762311</c:v>
                </c:pt>
                <c:pt idx="11">
                  <c:v>1.785452845939312</c:v>
                </c:pt>
                <c:pt idx="12">
                  <c:v>2.3003873585135004</c:v>
                </c:pt>
              </c:numCache>
            </c:numRef>
          </c:val>
          <c:smooth val="0"/>
        </c:ser>
        <c:dLbls>
          <c:showLegendKey val="0"/>
          <c:showVal val="0"/>
          <c:showCatName val="0"/>
          <c:showSerName val="0"/>
          <c:showPercent val="0"/>
          <c:showBubbleSize val="0"/>
        </c:dLbls>
        <c:smooth val="0"/>
        <c:axId val="1067143632"/>
        <c:axId val="1067127856"/>
      </c:lineChart>
      <c:catAx>
        <c:axId val="106714363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067127856"/>
        <c:crosses val="autoZero"/>
        <c:auto val="1"/>
        <c:lblAlgn val="ctr"/>
        <c:lblOffset val="100"/>
        <c:tickLblSkip val="1"/>
        <c:tickMarkSkip val="1"/>
        <c:noMultiLvlLbl val="0"/>
      </c:catAx>
      <c:valAx>
        <c:axId val="1067127856"/>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1067143632"/>
        <c:crosses val="autoZero"/>
        <c:crossBetween val="between"/>
      </c:valAx>
      <c:spPr>
        <a:solidFill>
          <a:schemeClr val="bg1">
            <a:lumMod val="95000"/>
          </a:schemeClr>
        </a:solidFill>
        <a:ln w="12700">
          <a:noFill/>
          <a:prstDash val="solid"/>
        </a:ln>
      </c:spPr>
    </c:plotArea>
    <c:legend>
      <c:legendPos val="b"/>
      <c:layout>
        <c:manualLayout>
          <c:xMode val="edge"/>
          <c:yMode val="edge"/>
          <c:x val="9.1770318183911223E-2"/>
          <c:y val="0.89631638821351289"/>
          <c:w val="0.79782753824157726"/>
          <c:h val="5.738870471614748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Mel - Destinos das Saídas - UE e PT </a:t>
            </a:r>
            <a:r>
              <a:rPr lang="pt-PT" b="0"/>
              <a:t>(t)</a:t>
            </a:r>
          </a:p>
        </c:rich>
      </c:tx>
      <c:layout>
        <c:manualLayout>
          <c:xMode val="edge"/>
          <c:yMode val="edge"/>
          <c:x val="0.26486989009685635"/>
          <c:y val="3.0124313558031409E-2"/>
        </c:manualLayout>
      </c:layout>
      <c:overlay val="0"/>
      <c:spPr>
        <a:noFill/>
        <a:ln w="25400">
          <a:noFill/>
        </a:ln>
      </c:spPr>
    </c:title>
    <c:autoTitleDeleted val="0"/>
    <c:plotArea>
      <c:layout>
        <c:manualLayout>
          <c:layoutTarget val="inner"/>
          <c:xMode val="edge"/>
          <c:yMode val="edge"/>
          <c:x val="9.5246808248185683E-2"/>
          <c:y val="0.1125116139096641"/>
          <c:w val="0.84443515433043093"/>
          <c:h val="0.72146803188167752"/>
        </c:manualLayout>
      </c:layout>
      <c:lineChart>
        <c:grouping val="standard"/>
        <c:varyColors val="0"/>
        <c:ser>
          <c:idx val="1"/>
          <c:order val="0"/>
          <c:tx>
            <c:strRef>
              <c:f>'2'!$D$3</c:f>
              <c:strCache>
                <c:ptCount val="1"/>
                <c:pt idx="0">
                  <c:v>UE</c:v>
                </c:pt>
              </c:strCache>
            </c:strRef>
          </c:tx>
          <c:spPr>
            <a:ln w="34925">
              <a:solidFill>
                <a:srgbClr val="F79646">
                  <a:lumMod val="75000"/>
                </a:srgbClr>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'2'!$E$3:$Q$3</c:f>
              <c:numCache>
                <c:formatCode>#,##0</c:formatCode>
                <c:ptCount val="13"/>
                <c:pt idx="0">
                  <c:v>1820.508</c:v>
                </c:pt>
                <c:pt idx="1">
                  <c:v>1523.0609999999999</c:v>
                </c:pt>
                <c:pt idx="2">
                  <c:v>1516.9179999999999</c:v>
                </c:pt>
                <c:pt idx="3">
                  <c:v>1614.289</c:v>
                </c:pt>
                <c:pt idx="4">
                  <c:v>2242.1419999999998</c:v>
                </c:pt>
                <c:pt idx="5">
                  <c:v>2380.9830000000002</c:v>
                </c:pt>
                <c:pt idx="6">
                  <c:v>5519.7150000000001</c:v>
                </c:pt>
                <c:pt idx="7">
                  <c:v>6988.652</c:v>
                </c:pt>
                <c:pt idx="8">
                  <c:v>4680.826</c:v>
                </c:pt>
                <c:pt idx="9">
                  <c:v>5999.3490000000002</c:v>
                </c:pt>
                <c:pt idx="10">
                  <c:v>7267.3919999999998</c:v>
                </c:pt>
                <c:pt idx="11">
                  <c:v>9456.973</c:v>
                </c:pt>
                <c:pt idx="12">
                  <c:v>10852.721</c:v>
                </c:pt>
              </c:numCache>
            </c:numRef>
          </c:val>
          <c:smooth val="0"/>
        </c:ser>
        <c:ser>
          <c:idx val="0"/>
          <c:order val="1"/>
          <c:tx>
            <c:strRef>
              <c:f>'2'!$D$4</c:f>
              <c:strCache>
                <c:ptCount val="1"/>
                <c:pt idx="0">
                  <c:v>PT</c:v>
                </c:pt>
              </c:strCache>
            </c:strRef>
          </c:tx>
          <c:spPr>
            <a:ln w="34925">
              <a:solidFill>
                <a:srgbClr val="008080"/>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'2'!$E$4:$Q$4</c:f>
              <c:numCache>
                <c:formatCode>0</c:formatCode>
                <c:ptCount val="13"/>
                <c:pt idx="0">
                  <c:v>85.332999999999998</c:v>
                </c:pt>
                <c:pt idx="1">
                  <c:v>101.959</c:v>
                </c:pt>
                <c:pt idx="2">
                  <c:v>156.43</c:v>
                </c:pt>
                <c:pt idx="3">
                  <c:v>165.29499999999999</c:v>
                </c:pt>
                <c:pt idx="4">
                  <c:v>220.41300000000001</c:v>
                </c:pt>
                <c:pt idx="5">
                  <c:v>191.61099999999999</c:v>
                </c:pt>
                <c:pt idx="6">
                  <c:v>172.85300000000001</c:v>
                </c:pt>
                <c:pt idx="7">
                  <c:v>172.50800000000001</c:v>
                </c:pt>
                <c:pt idx="8">
                  <c:v>159.12799999999999</c:v>
                </c:pt>
                <c:pt idx="9">
                  <c:v>112.182</c:v>
                </c:pt>
                <c:pt idx="10">
                  <c:v>174.4</c:v>
                </c:pt>
                <c:pt idx="11">
                  <c:v>177.86</c:v>
                </c:pt>
                <c:pt idx="12">
                  <c:v>146.65</c:v>
                </c:pt>
              </c:numCache>
            </c:numRef>
          </c:val>
          <c:smooth val="0"/>
        </c:ser>
        <c:dLbls>
          <c:showLegendKey val="0"/>
          <c:showVal val="0"/>
          <c:showCatName val="0"/>
          <c:showSerName val="0"/>
          <c:showPercent val="0"/>
          <c:showBubbleSize val="0"/>
        </c:dLbls>
        <c:smooth val="0"/>
        <c:axId val="1067134384"/>
        <c:axId val="1067133296"/>
      </c:lineChart>
      <c:catAx>
        <c:axId val="106713438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067133296"/>
        <c:crosses val="autoZero"/>
        <c:auto val="1"/>
        <c:lblAlgn val="ctr"/>
        <c:lblOffset val="100"/>
        <c:tickLblSkip val="1"/>
        <c:tickMarkSkip val="1"/>
        <c:noMultiLvlLbl val="0"/>
      </c:catAx>
      <c:valAx>
        <c:axId val="1067133296"/>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1067134384"/>
        <c:crosses val="autoZero"/>
        <c:crossBetween val="between"/>
        <c:majorUnit val="2000"/>
      </c:valAx>
      <c:spPr>
        <a:solidFill>
          <a:schemeClr val="bg1">
            <a:lumMod val="95000"/>
          </a:schemeClr>
        </a:solidFill>
        <a:ln w="12700">
          <a:noFill/>
          <a:prstDash val="solid"/>
        </a:ln>
      </c:spPr>
    </c:plotArea>
    <c:legend>
      <c:legendPos val="b"/>
      <c:layout>
        <c:manualLayout>
          <c:xMode val="edge"/>
          <c:yMode val="edge"/>
          <c:x val="0.19291994750656166"/>
          <c:y val="0.90557573047848516"/>
          <c:w val="0.60931738646305567"/>
          <c:h val="8.121016418688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Mel - Produção </a:t>
            </a:r>
            <a:r>
              <a:rPr lang="pt-PT" b="0"/>
              <a:t>(t)</a:t>
            </a:r>
          </a:p>
        </c:rich>
      </c:tx>
      <c:layout>
        <c:manualLayout>
          <c:xMode val="edge"/>
          <c:yMode val="edge"/>
          <c:x val="0.35310373266856143"/>
          <c:y val="2.3455561076008012E-2"/>
        </c:manualLayout>
      </c:layout>
      <c:overlay val="0"/>
      <c:spPr>
        <a:noFill/>
        <a:ln w="25400">
          <a:noFill/>
        </a:ln>
      </c:spPr>
    </c:title>
    <c:autoTitleDeleted val="0"/>
    <c:plotArea>
      <c:layout>
        <c:manualLayout>
          <c:layoutTarget val="inner"/>
          <c:xMode val="edge"/>
          <c:yMode val="edge"/>
          <c:x val="9.5246808248185683E-2"/>
          <c:y val="0.1125116139096641"/>
          <c:w val="0.84443515433043093"/>
          <c:h val="0.76152085958299642"/>
        </c:manualLayout>
      </c:layout>
      <c:lineChart>
        <c:grouping val="standard"/>
        <c:varyColors val="0"/>
        <c:ser>
          <c:idx val="1"/>
          <c:order val="0"/>
          <c:tx>
            <c:strRef>
              <c:f>'4'!$B$3</c:f>
              <c:strCache>
                <c:ptCount val="1"/>
                <c:pt idx="0">
                  <c:v>Produção </c:v>
                </c:pt>
              </c:strCache>
            </c:strRef>
          </c:tx>
          <c:spPr>
            <a:ln w="34925">
              <a:solidFill>
                <a:srgbClr val="F79646">
                  <a:lumMod val="75000"/>
                </a:srgbClr>
              </a:solidFill>
              <a:prstDash val="solid"/>
            </a:ln>
          </c:spPr>
          <c:marker>
            <c:symbol val="none"/>
          </c:marker>
          <c:cat>
            <c:strRef>
              <c:f>'4'!$D$2:$P$2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'4'!$D$3:$P$3</c:f>
              <c:numCache>
                <c:formatCode>#,##0</c:formatCode>
                <c:ptCount val="13"/>
                <c:pt idx="0">
                  <c:v>7426</c:v>
                </c:pt>
                <c:pt idx="1">
                  <c:v>7792</c:v>
                </c:pt>
                <c:pt idx="2">
                  <c:v>6851</c:v>
                </c:pt>
                <c:pt idx="3">
                  <c:v>9346</c:v>
                </c:pt>
                <c:pt idx="4">
                  <c:v>10452</c:v>
                </c:pt>
                <c:pt idx="5">
                  <c:v>12623</c:v>
                </c:pt>
                <c:pt idx="6">
                  <c:v>14246</c:v>
                </c:pt>
                <c:pt idx="7">
                  <c:v>10776</c:v>
                </c:pt>
                <c:pt idx="8">
                  <c:v>9878</c:v>
                </c:pt>
                <c:pt idx="9">
                  <c:v>10104</c:v>
                </c:pt>
                <c:pt idx="10">
                  <c:v>9816.8669270767314</c:v>
                </c:pt>
                <c:pt idx="11">
                  <c:v>10440.959996276912</c:v>
                </c:pt>
                <c:pt idx="12">
                  <c:v>11465.151688601401</c:v>
                </c:pt>
              </c:numCache>
            </c:numRef>
          </c:val>
          <c:smooth val="0"/>
        </c:ser>
        <c:dLbls>
          <c:showLegendKey val="0"/>
          <c:showVal val="0"/>
          <c:showCatName val="0"/>
          <c:showSerName val="0"/>
          <c:showPercent val="0"/>
          <c:showBubbleSize val="0"/>
        </c:dLbls>
        <c:smooth val="0"/>
        <c:axId val="1067113712"/>
        <c:axId val="1067142000"/>
      </c:lineChart>
      <c:catAx>
        <c:axId val="106711371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067142000"/>
        <c:crosses val="autoZero"/>
        <c:auto val="1"/>
        <c:lblAlgn val="ctr"/>
        <c:lblOffset val="100"/>
        <c:tickLblSkip val="1"/>
        <c:tickMarkSkip val="1"/>
        <c:noMultiLvlLbl val="0"/>
      </c:catAx>
      <c:valAx>
        <c:axId val="1067142000"/>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1067113712"/>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sz="1200" b="1" i="0" kern="1200" baseline="0">
                <a:solidFill>
                  <a:srgbClr val="008080"/>
                </a:solidFill>
                <a:effectLst/>
                <a:latin typeface="Arial"/>
                <a:ea typeface="Arial"/>
                <a:cs typeface="Arial"/>
              </a:rPr>
              <a:t>Mel - Peso da Produção Certificada na Prod. total (%)</a:t>
            </a:r>
            <a:endParaRPr lang="pt-PT">
              <a:effectLst/>
            </a:endParaRPr>
          </a:p>
        </c:rich>
      </c:tx>
      <c:layout>
        <c:manualLayout>
          <c:xMode val="edge"/>
          <c:yMode val="edge"/>
          <c:x val="0.17071175717242734"/>
          <c:y val="5.7195715353749323E-2"/>
        </c:manualLayout>
      </c:layout>
      <c:overlay val="0"/>
      <c:spPr>
        <a:noFill/>
        <a:ln w="25400">
          <a:noFill/>
        </a:ln>
      </c:spPr>
    </c:title>
    <c:autoTitleDeleted val="0"/>
    <c:plotArea>
      <c:layout>
        <c:manualLayout>
          <c:layoutTarget val="inner"/>
          <c:xMode val="edge"/>
          <c:yMode val="edge"/>
          <c:x val="0.10908085342389459"/>
          <c:y val="0.14464688487939231"/>
          <c:w val="0.84827018963055145"/>
          <c:h val="0.71403730810486965"/>
        </c:manualLayout>
      </c:layout>
      <c:lineChart>
        <c:grouping val="standard"/>
        <c:varyColors val="0"/>
        <c:ser>
          <c:idx val="1"/>
          <c:order val="0"/>
          <c:spPr>
            <a:ln w="34925">
              <a:solidFill>
                <a:srgbClr val="F79646">
                  <a:lumMod val="75000"/>
                </a:srgbClr>
              </a:solidFill>
              <a:prstDash val="solid"/>
            </a:ln>
          </c:spPr>
          <c:marker>
            <c:symbol val="none"/>
          </c:marker>
          <c:cat>
            <c:numRef>
              <c:f>'6'!$D$2:$P$2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'6'!$D$5:$P$5</c:f>
              <c:numCache>
                <c:formatCode>#\ ##0.0</c:formatCode>
                <c:ptCount val="13"/>
                <c:pt idx="0">
                  <c:v>6.1700215459197416</c:v>
                </c:pt>
                <c:pt idx="1">
                  <c:v>4.3473665297741269</c:v>
                </c:pt>
                <c:pt idx="2">
                  <c:v>2.8473653481243617</c:v>
                </c:pt>
                <c:pt idx="3">
                  <c:v>1.6851166274341967</c:v>
                </c:pt>
                <c:pt idx="4">
                  <c:v>0.42210103329506315</c:v>
                </c:pt>
                <c:pt idx="5">
                  <c:v>0.26566584805513743</c:v>
                </c:pt>
                <c:pt idx="6">
                  <c:v>0.21500772146567457</c:v>
                </c:pt>
                <c:pt idx="7">
                  <c:v>0.22425760950259838</c:v>
                </c:pt>
                <c:pt idx="8">
                  <c:v>0.4087608827697915</c:v>
                </c:pt>
                <c:pt idx="9">
                  <c:v>0.1315788796516231</c:v>
                </c:pt>
                <c:pt idx="10">
                  <c:v>0.1600718448842143</c:v>
                </c:pt>
              </c:numCache>
            </c:numRef>
          </c:val>
          <c:smooth val="0"/>
        </c:ser>
        <c:dLbls>
          <c:showLegendKey val="0"/>
          <c:showVal val="0"/>
          <c:showCatName val="0"/>
          <c:showSerName val="0"/>
          <c:showPercent val="0"/>
          <c:showBubbleSize val="0"/>
        </c:dLbls>
        <c:smooth val="0"/>
        <c:axId val="1067130032"/>
        <c:axId val="1067140912"/>
      </c:lineChart>
      <c:catAx>
        <c:axId val="106713003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067140912"/>
        <c:crosses val="autoZero"/>
        <c:auto val="1"/>
        <c:lblAlgn val="ctr"/>
        <c:lblOffset val="100"/>
        <c:tickLblSkip val="1"/>
        <c:tickMarkSkip val="1"/>
        <c:noMultiLvlLbl val="0"/>
      </c:catAx>
      <c:valAx>
        <c:axId val="1067140912"/>
        <c:scaling>
          <c:orientation val="minMax"/>
        </c:scaling>
        <c:delete val="0"/>
        <c:axPos val="l"/>
        <c:majorGridlines>
          <c:spPr>
            <a:ln w="38100">
              <a:solidFill>
                <a:schemeClr val="bg1"/>
              </a:solidFill>
              <a:prstDash val="solid"/>
            </a:ln>
          </c:spPr>
        </c:majorGridlines>
        <c:numFmt formatCode="#\ ##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1067130032"/>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Calibri"/>
                <a:cs typeface="Calibri"/>
              </a:rPr>
              <a:t>Mel - Produção, Importação, Exportação e Consumo Aparente </a:t>
            </a:r>
            <a:r>
              <a:rPr lang="pt-PT" sz="1200" b="0" i="0" u="none" strike="noStrike" baseline="0">
                <a:solidFill>
                  <a:srgbClr val="008080"/>
                </a:solidFill>
                <a:latin typeface="Calibri"/>
                <a:cs typeface="Calibri"/>
              </a:rPr>
              <a:t>(t)</a:t>
            </a:r>
            <a:endParaRPr lang="pt-PT"/>
          </a:p>
        </c:rich>
      </c:tx>
      <c:layout>
        <c:manualLayout>
          <c:xMode val="edge"/>
          <c:yMode val="edge"/>
          <c:x val="0.15015893362097146"/>
          <c:y val="4.349885385839164E-2"/>
        </c:manualLayout>
      </c:layout>
      <c:overlay val="0"/>
      <c:spPr>
        <a:noFill/>
        <a:ln w="25400">
          <a:noFill/>
        </a:ln>
      </c:spPr>
    </c:title>
    <c:autoTitleDeleted val="0"/>
    <c:plotArea>
      <c:layout>
        <c:manualLayout>
          <c:layoutTarget val="inner"/>
          <c:xMode val="edge"/>
          <c:yMode val="edge"/>
          <c:x val="9.5246808248185683E-2"/>
          <c:y val="0.13819095477386933"/>
          <c:w val="0.89174999586829107"/>
          <c:h val="0.66582914572864327"/>
        </c:manualLayout>
      </c:layout>
      <c:barChart>
        <c:barDir val="col"/>
        <c:grouping val="clustered"/>
        <c:varyColors val="0"/>
        <c:ser>
          <c:idx val="0"/>
          <c:order val="1"/>
          <c:tx>
            <c:strRef>
              <c:f>'7'!$B$4</c:f>
              <c:strCache>
                <c:ptCount val="1"/>
                <c:pt idx="0">
                  <c:v>Importação</c:v>
                </c:pt>
              </c:strCache>
            </c:strRef>
          </c:tx>
          <c:spPr>
            <a:ln w="38100">
              <a:noFill/>
              <a:prstDash val="sysDot"/>
            </a:ln>
          </c:spPr>
          <c:invertIfNegative val="0"/>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'7'!$D$4:$P$4</c:f>
              <c:numCache>
                <c:formatCode>#,##0</c:formatCode>
                <c:ptCount val="13"/>
                <c:pt idx="0">
                  <c:v>1316.2529999999999</c:v>
                </c:pt>
                <c:pt idx="1">
                  <c:v>1434.8989999999999</c:v>
                </c:pt>
                <c:pt idx="2">
                  <c:v>1639.3620000000001</c:v>
                </c:pt>
                <c:pt idx="3">
                  <c:v>1897.0840000000001</c:v>
                </c:pt>
                <c:pt idx="4">
                  <c:v>2666.7950000000001</c:v>
                </c:pt>
                <c:pt idx="5">
                  <c:v>3672.9450000000002</c:v>
                </c:pt>
                <c:pt idx="6">
                  <c:v>5485.6610000000001</c:v>
                </c:pt>
                <c:pt idx="7">
                  <c:v>7457.0069999999996</c:v>
                </c:pt>
                <c:pt idx="8">
                  <c:v>6270.31</c:v>
                </c:pt>
                <c:pt idx="9">
                  <c:v>7552.5590000000002</c:v>
                </c:pt>
                <c:pt idx="10">
                  <c:v>8706.848</c:v>
                </c:pt>
                <c:pt idx="11">
                  <c:v>9462.5130000000008</c:v>
                </c:pt>
                <c:pt idx="12">
                  <c:v>13594.472</c:v>
                </c:pt>
              </c:numCache>
            </c:numRef>
          </c:val>
        </c:ser>
        <c:ser>
          <c:idx val="2"/>
          <c:order val="2"/>
          <c:tx>
            <c:strRef>
              <c:f>'7'!$B$5</c:f>
              <c:strCache>
                <c:ptCount val="1"/>
                <c:pt idx="0">
                  <c:v>Exportação</c:v>
                </c:pt>
              </c:strCache>
            </c:strRef>
          </c:tx>
          <c:invertIfNegative val="0"/>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'7'!$D$5:$P$5</c:f>
              <c:numCache>
                <c:formatCode>#,##0</c:formatCode>
                <c:ptCount val="13"/>
                <c:pt idx="0">
                  <c:v>1905.8409999999999</c:v>
                </c:pt>
                <c:pt idx="1">
                  <c:v>1625.02</c:v>
                </c:pt>
                <c:pt idx="2">
                  <c:v>1673.348</c:v>
                </c:pt>
                <c:pt idx="3">
                  <c:v>1779.5840000000001</c:v>
                </c:pt>
                <c:pt idx="4">
                  <c:v>2462.5549999999998</c:v>
                </c:pt>
                <c:pt idx="5">
                  <c:v>2572.5940000000001</c:v>
                </c:pt>
                <c:pt idx="6">
                  <c:v>5692.5680000000002</c:v>
                </c:pt>
                <c:pt idx="7">
                  <c:v>7161.16</c:v>
                </c:pt>
                <c:pt idx="8">
                  <c:v>4839.9539999999997</c:v>
                </c:pt>
                <c:pt idx="9">
                  <c:v>6111.5309999999999</c:v>
                </c:pt>
                <c:pt idx="10">
                  <c:v>7441.7920000000004</c:v>
                </c:pt>
                <c:pt idx="11">
                  <c:v>9634.8330000000005</c:v>
                </c:pt>
                <c:pt idx="12">
                  <c:v>10999.370999999999</c:v>
                </c:pt>
              </c:numCache>
            </c:numRef>
          </c:val>
        </c:ser>
        <c:dLbls>
          <c:showLegendKey val="0"/>
          <c:showVal val="0"/>
          <c:showCatName val="0"/>
          <c:showSerName val="0"/>
          <c:showPercent val="0"/>
          <c:showBubbleSize val="0"/>
        </c:dLbls>
        <c:gapWidth val="150"/>
        <c:axId val="1067118608"/>
        <c:axId val="1067114800"/>
      </c:barChart>
      <c:lineChart>
        <c:grouping val="standard"/>
        <c:varyColors val="0"/>
        <c:ser>
          <c:idx val="1"/>
          <c:order val="0"/>
          <c:tx>
            <c:strRef>
              <c:f>'7'!$B$3</c:f>
              <c:strCache>
                <c:ptCount val="1"/>
                <c:pt idx="0">
                  <c:v>Produção</c:v>
                </c:pt>
              </c:strCache>
            </c:strRef>
          </c:tx>
          <c:spPr>
            <a:ln w="34925">
              <a:solidFill>
                <a:srgbClr val="F79646">
                  <a:lumMod val="75000"/>
                </a:srgbClr>
              </a:solidFill>
              <a:prstDash val="solid"/>
            </a:ln>
          </c:spPr>
          <c:marker>
            <c:symbol val="none"/>
          </c:marker>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'7'!$D$3:$P$3</c:f>
              <c:numCache>
                <c:formatCode>#,##0</c:formatCode>
                <c:ptCount val="13"/>
                <c:pt idx="0">
                  <c:v>7426</c:v>
                </c:pt>
                <c:pt idx="1">
                  <c:v>7792</c:v>
                </c:pt>
                <c:pt idx="2">
                  <c:v>6851</c:v>
                </c:pt>
                <c:pt idx="3">
                  <c:v>9346</c:v>
                </c:pt>
                <c:pt idx="4">
                  <c:v>10452</c:v>
                </c:pt>
                <c:pt idx="5">
                  <c:v>12623</c:v>
                </c:pt>
                <c:pt idx="6">
                  <c:v>14246</c:v>
                </c:pt>
                <c:pt idx="7">
                  <c:v>10776</c:v>
                </c:pt>
                <c:pt idx="8">
                  <c:v>9878</c:v>
                </c:pt>
                <c:pt idx="9">
                  <c:v>10104</c:v>
                </c:pt>
                <c:pt idx="10">
                  <c:v>9816.8669270767314</c:v>
                </c:pt>
                <c:pt idx="11">
                  <c:v>10440.959996276912</c:v>
                </c:pt>
                <c:pt idx="12">
                  <c:v>11465.151688601401</c:v>
                </c:pt>
              </c:numCache>
            </c:numRef>
          </c:val>
          <c:smooth val="0"/>
        </c:ser>
        <c:ser>
          <c:idx val="3"/>
          <c:order val="3"/>
          <c:tx>
            <c:strRef>
              <c:f>'7'!$B$8</c:f>
              <c:strCache>
                <c:ptCount val="1"/>
                <c:pt idx="0">
                  <c:v>Consumo Aparente</c:v>
                </c:pt>
              </c:strCache>
            </c:strRef>
          </c:tx>
          <c:spPr>
            <a:ln w="38100">
              <a:solidFill>
                <a:srgbClr val="008080"/>
              </a:solidFill>
              <a:prstDash val="sysDot"/>
            </a:ln>
          </c:spPr>
          <c:marker>
            <c:symbol val="none"/>
          </c:marker>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'7'!$D$8:$P$8</c:f>
              <c:numCache>
                <c:formatCode>#,##0</c:formatCode>
                <c:ptCount val="13"/>
                <c:pt idx="0">
                  <c:v>6836.4120000000003</c:v>
                </c:pt>
                <c:pt idx="1">
                  <c:v>7601.878999999999</c:v>
                </c:pt>
                <c:pt idx="2">
                  <c:v>6817.014000000001</c:v>
                </c:pt>
                <c:pt idx="3">
                  <c:v>9463.5</c:v>
                </c:pt>
                <c:pt idx="4">
                  <c:v>10656.24</c:v>
                </c:pt>
                <c:pt idx="5">
                  <c:v>13723.350999999999</c:v>
                </c:pt>
                <c:pt idx="6">
                  <c:v>14039.093000000001</c:v>
                </c:pt>
                <c:pt idx="7">
                  <c:v>11071.846999999998</c:v>
                </c:pt>
                <c:pt idx="8">
                  <c:v>11308.356000000002</c:v>
                </c:pt>
                <c:pt idx="9">
                  <c:v>11545.028000000002</c:v>
                </c:pt>
                <c:pt idx="10">
                  <c:v>11081.922927076732</c:v>
                </c:pt>
                <c:pt idx="11">
                  <c:v>10268.639996276912</c:v>
                </c:pt>
                <c:pt idx="12">
                  <c:v>14060.252688601402</c:v>
                </c:pt>
              </c:numCache>
            </c:numRef>
          </c:val>
          <c:smooth val="0"/>
        </c:ser>
        <c:dLbls>
          <c:showLegendKey val="0"/>
          <c:showVal val="0"/>
          <c:showCatName val="0"/>
          <c:showSerName val="0"/>
          <c:showPercent val="0"/>
          <c:showBubbleSize val="0"/>
        </c:dLbls>
        <c:marker val="1"/>
        <c:smooth val="0"/>
        <c:axId val="1067118608"/>
        <c:axId val="1067114800"/>
      </c:lineChart>
      <c:catAx>
        <c:axId val="1067118608"/>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1067114800"/>
        <c:crosses val="autoZero"/>
        <c:auto val="1"/>
        <c:lblAlgn val="ctr"/>
        <c:lblOffset val="100"/>
        <c:tickLblSkip val="1"/>
        <c:tickMarkSkip val="1"/>
        <c:noMultiLvlLbl val="0"/>
      </c:catAx>
      <c:valAx>
        <c:axId val="1067114800"/>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1067118608"/>
        <c:crosses val="autoZero"/>
        <c:crossBetween val="between"/>
      </c:valAx>
      <c:spPr>
        <a:solidFill>
          <a:sysClr val="window" lastClr="FFFFFF">
            <a:lumMod val="95000"/>
          </a:sysClr>
        </a:solidFill>
        <a:ln w="12700">
          <a:noFill/>
          <a:prstDash val="solid"/>
        </a:ln>
      </c:spPr>
    </c:plotArea>
    <c:legend>
      <c:legendPos val="b"/>
      <c:legendEntry>
        <c:idx val="0"/>
        <c:txPr>
          <a:bodyPr/>
          <a:lstStyle/>
          <a:p>
            <a:pPr>
              <a:defRPr sz="845" b="0" i="0" u="none" strike="noStrike" baseline="0">
                <a:solidFill>
                  <a:srgbClr val="000000"/>
                </a:solidFill>
                <a:latin typeface="Calibri"/>
                <a:ea typeface="Calibri"/>
                <a:cs typeface="Calibri"/>
              </a:defRPr>
            </a:pPr>
            <a:endParaRPr lang="pt-PT"/>
          </a:p>
        </c:txPr>
      </c:legendEntry>
      <c:legendEntry>
        <c:idx val="1"/>
        <c:txPr>
          <a:bodyPr/>
          <a:lstStyle/>
          <a:p>
            <a:pPr>
              <a:defRPr sz="845" b="0" i="0" u="none" strike="noStrike" baseline="0">
                <a:solidFill>
                  <a:srgbClr val="000000"/>
                </a:solidFill>
                <a:latin typeface="Calibri"/>
                <a:ea typeface="Calibri"/>
                <a:cs typeface="Calibri"/>
              </a:defRPr>
            </a:pPr>
            <a:endParaRPr lang="pt-PT"/>
          </a:p>
        </c:txPr>
      </c:legendEntry>
      <c:legendEntry>
        <c:idx val="2"/>
        <c:txPr>
          <a:bodyPr/>
          <a:lstStyle/>
          <a:p>
            <a:pPr>
              <a:defRPr sz="845" b="0" i="0" u="none" strike="noStrike" baseline="0">
                <a:solidFill>
                  <a:srgbClr val="000000"/>
                </a:solidFill>
                <a:latin typeface="Calibri"/>
                <a:ea typeface="Calibri"/>
                <a:cs typeface="Calibri"/>
              </a:defRPr>
            </a:pPr>
            <a:endParaRPr lang="pt-PT"/>
          </a:p>
        </c:txPr>
      </c:legendEntry>
      <c:layout>
        <c:manualLayout>
          <c:xMode val="edge"/>
          <c:yMode val="edge"/>
          <c:x val="9.0855427745105077E-2"/>
          <c:y val="0.89514512800883317"/>
          <c:w val="0.83083773774853487"/>
          <c:h val="6.4359932979893966E-2"/>
        </c:manualLayout>
      </c:layout>
      <c:overlay val="1"/>
      <c:spPr>
        <a:solidFill>
          <a:srgbClr val="FFFFFF"/>
        </a:solidFill>
        <a:ln w="0">
          <a:noFill/>
          <a:prstDash val="solid"/>
        </a:ln>
      </c:spPr>
      <c:txPr>
        <a:bodyPr/>
        <a:lstStyle/>
        <a:p>
          <a:pPr>
            <a:defRPr sz="845"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sz="1200" b="1" i="0" kern="1200" baseline="0">
                <a:solidFill>
                  <a:srgbClr val="008080"/>
                </a:solidFill>
                <a:effectLst/>
                <a:latin typeface="Calibri"/>
                <a:ea typeface="Calibri"/>
                <a:cs typeface="Calibri"/>
              </a:rPr>
              <a:t>Mel - Grau de Auto-Aprovisionamento e Grau de Abastecimento do Mercado Interno </a:t>
            </a:r>
            <a:r>
              <a:rPr lang="pt-PT" sz="1200" b="0" i="0" kern="1200" baseline="0">
                <a:solidFill>
                  <a:srgbClr val="008080"/>
                </a:solidFill>
                <a:effectLst/>
                <a:latin typeface="Calibri"/>
                <a:ea typeface="Calibri"/>
                <a:cs typeface="Calibri"/>
              </a:rPr>
              <a:t>(%)</a:t>
            </a:r>
          </a:p>
        </c:rich>
      </c:tx>
      <c:layout>
        <c:manualLayout>
          <c:xMode val="edge"/>
          <c:yMode val="edge"/>
          <c:x val="0.13514247753549707"/>
          <c:y val="1.636792398641063E-2"/>
        </c:manualLayout>
      </c:layout>
      <c:overlay val="0"/>
      <c:spPr>
        <a:noFill/>
        <a:ln w="25400">
          <a:noFill/>
        </a:ln>
      </c:spPr>
    </c:title>
    <c:autoTitleDeleted val="0"/>
    <c:plotArea>
      <c:layout>
        <c:manualLayout>
          <c:layoutTarget val="inner"/>
          <c:xMode val="edge"/>
          <c:yMode val="edge"/>
          <c:x val="9.5246808248185683E-2"/>
          <c:y val="0.13819095477386933"/>
          <c:w val="0.86973630846790362"/>
          <c:h val="0.68608600172008549"/>
        </c:manualLayout>
      </c:layout>
      <c:lineChart>
        <c:grouping val="standard"/>
        <c:varyColors val="0"/>
        <c:ser>
          <c:idx val="1"/>
          <c:order val="0"/>
          <c:tx>
            <c:strRef>
              <c:f>'7'!$B$9</c:f>
              <c:strCache>
                <c:ptCount val="1"/>
                <c:pt idx="0">
                  <c:v>Grau de Auto-Aprovisionamento</c:v>
                </c:pt>
              </c:strCache>
            </c:strRef>
          </c:tx>
          <c:spPr>
            <a:ln w="34925">
              <a:solidFill>
                <a:srgbClr val="F79646">
                  <a:lumMod val="75000"/>
                </a:srgbClr>
              </a:solidFill>
              <a:prstDash val="solid"/>
            </a:ln>
          </c:spPr>
          <c:marker>
            <c:symbol val="none"/>
          </c:marker>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'7'!$D$9:$P$9</c:f>
              <c:numCache>
                <c:formatCode>#\ ##0.0</c:formatCode>
                <c:ptCount val="13"/>
                <c:pt idx="0">
                  <c:v>108.62423154134069</c:v>
                </c:pt>
                <c:pt idx="1">
                  <c:v>102.5009737724055</c:v>
                </c:pt>
                <c:pt idx="2">
                  <c:v>100.49854672441627</c:v>
                </c:pt>
                <c:pt idx="3">
                  <c:v>98.758387488772641</c:v>
                </c:pt>
                <c:pt idx="4">
                  <c:v>98.083376500529269</c:v>
                </c:pt>
                <c:pt idx="5">
                  <c:v>91.981907334440407</c:v>
                </c:pt>
                <c:pt idx="6">
                  <c:v>101.47379178982574</c:v>
                </c:pt>
                <c:pt idx="7">
                  <c:v>97.327934535222553</c:v>
                </c:pt>
                <c:pt idx="8">
                  <c:v>87.351335596438588</c:v>
                </c:pt>
                <c:pt idx="9">
                  <c:v>87.518193979261014</c:v>
                </c:pt>
                <c:pt idx="10">
                  <c:v>88.58450822727653</c:v>
                </c:pt>
                <c:pt idx="11">
                  <c:v>101.67811901149983</c:v>
                </c:pt>
                <c:pt idx="12">
                  <c:v>81.542998853044509</c:v>
                </c:pt>
              </c:numCache>
            </c:numRef>
          </c:val>
          <c:smooth val="0"/>
        </c:ser>
        <c:ser>
          <c:idx val="3"/>
          <c:order val="1"/>
          <c:tx>
            <c:strRef>
              <c:f>'7'!$B$10</c:f>
              <c:strCache>
                <c:ptCount val="1"/>
                <c:pt idx="0">
                  <c:v>Grau de Abastec. do merc. interno</c:v>
                </c:pt>
              </c:strCache>
            </c:strRef>
          </c:tx>
          <c:spPr>
            <a:ln w="38100">
              <a:solidFill>
                <a:srgbClr val="009999"/>
              </a:solidFill>
              <a:prstDash val="sysDot"/>
            </a:ln>
          </c:spPr>
          <c:marker>
            <c:symbol val="none"/>
          </c:marker>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'7'!$D$10:$P$10</c:f>
              <c:numCache>
                <c:formatCode>#\ ##0.0</c:formatCode>
                <c:ptCount val="13"/>
                <c:pt idx="0">
                  <c:v>80.746435410855867</c:v>
                </c:pt>
                <c:pt idx="1">
                  <c:v>81.124416739598203</c:v>
                </c:pt>
                <c:pt idx="2">
                  <c:v>75.951905042295635</c:v>
                </c:pt>
                <c:pt idx="3">
                  <c:v>79.953674644687496</c:v>
                </c:pt>
                <c:pt idx="4">
                  <c:v>74.974334286765313</c:v>
                </c:pt>
                <c:pt idx="5">
                  <c:v>73.235800789471909</c:v>
                </c:pt>
                <c:pt idx="6">
                  <c:v>60.92581621903922</c:v>
                </c:pt>
                <c:pt idx="7">
                  <c:v>32.648933822875271</c:v>
                </c:pt>
                <c:pt idx="8">
                  <c:v>44.551533397073804</c:v>
                </c:pt>
                <c:pt idx="9">
                  <c:v>34.581717774959046</c:v>
                </c:pt>
                <c:pt idx="10">
                  <c:v>21.431974781864369</c:v>
                </c:pt>
                <c:pt idx="11">
                  <c:v>7.8503774265062125</c:v>
                </c:pt>
                <c:pt idx="12">
                  <c:v>3.3127476363138841</c:v>
                </c:pt>
              </c:numCache>
            </c:numRef>
          </c:val>
          <c:smooth val="0"/>
        </c:ser>
        <c:dLbls>
          <c:showLegendKey val="0"/>
          <c:showVal val="0"/>
          <c:showCatName val="0"/>
          <c:showSerName val="0"/>
          <c:showPercent val="0"/>
          <c:showBubbleSize val="0"/>
        </c:dLbls>
        <c:smooth val="0"/>
        <c:axId val="1067126224"/>
        <c:axId val="1067126768"/>
      </c:lineChart>
      <c:catAx>
        <c:axId val="106712622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1067126768"/>
        <c:crosses val="autoZero"/>
        <c:auto val="1"/>
        <c:lblAlgn val="ctr"/>
        <c:lblOffset val="100"/>
        <c:tickLblSkip val="1"/>
        <c:tickMarkSkip val="1"/>
        <c:noMultiLvlLbl val="0"/>
      </c:catAx>
      <c:valAx>
        <c:axId val="1067126768"/>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1067126224"/>
        <c:crosses val="autoZero"/>
        <c:crossBetween val="between"/>
      </c:valAx>
      <c:spPr>
        <a:solidFill>
          <a:sysClr val="window" lastClr="FFFFFF">
            <a:lumMod val="95000"/>
          </a:sysClr>
        </a:solidFill>
        <a:ln w="12700">
          <a:noFill/>
          <a:prstDash val="solid"/>
        </a:ln>
      </c:spPr>
    </c:plotArea>
    <c:legend>
      <c:legendPos val="b"/>
      <c:legendEntry>
        <c:idx val="0"/>
        <c:txPr>
          <a:bodyPr/>
          <a:lstStyle/>
          <a:p>
            <a:pPr>
              <a:defRPr sz="920" b="0" i="0" u="none" strike="noStrike" baseline="0">
                <a:solidFill>
                  <a:srgbClr val="000000"/>
                </a:solidFill>
                <a:latin typeface="Calibri"/>
                <a:ea typeface="Calibri"/>
                <a:cs typeface="Calibri"/>
              </a:defRPr>
            </a:pPr>
            <a:endParaRPr lang="pt-PT"/>
          </a:p>
        </c:txPr>
      </c:legendEntry>
      <c:legendEntry>
        <c:idx val="1"/>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5.8566450143452735E-2"/>
          <c:y val="0.89500011894283615"/>
          <c:w val="0.88813012898527344"/>
          <c:h val="9.6455344894576966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gpp.pt" TargetMode="External"/><Relationship Id="rId2" Type="http://schemas.openxmlformats.org/officeDocument/2006/relationships/image" Target="../media/image1.png"/><Relationship Id="rId1" Type="http://schemas.openxmlformats.org/officeDocument/2006/relationships/hyperlink" Target="http://www.ine.pt/" TargetMode="External"/><Relationship Id="rId5" Type="http://schemas.openxmlformats.org/officeDocument/2006/relationships/image" Target="../media/image3.jpe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450273</xdr:colOff>
      <xdr:row>8</xdr:row>
      <xdr:rowOff>122958</xdr:rowOff>
    </xdr:from>
    <xdr:to>
      <xdr:col>0</xdr:col>
      <xdr:colOff>2243954</xdr:colOff>
      <xdr:row>9</xdr:row>
      <xdr:rowOff>129886</xdr:rowOff>
    </xdr:to>
    <xdr:pic>
      <xdr:nvPicPr>
        <xdr:cNvPr id="3087"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0273" y="2703367"/>
          <a:ext cx="1793681" cy="31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60614</xdr:colOff>
      <xdr:row>0</xdr:row>
      <xdr:rowOff>103909</xdr:rowOff>
    </xdr:from>
    <xdr:to>
      <xdr:col>0</xdr:col>
      <xdr:colOff>2444357</xdr:colOff>
      <xdr:row>1</xdr:row>
      <xdr:rowOff>59809</xdr:rowOff>
    </xdr:to>
    <xdr:pic>
      <xdr:nvPicPr>
        <xdr:cNvPr id="6" name="Imagem 5">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0614" y="103909"/>
          <a:ext cx="2383743" cy="310923"/>
        </a:xfrm>
        <a:prstGeom prst="rect">
          <a:avLst/>
        </a:prstGeom>
      </xdr:spPr>
    </xdr:pic>
    <xdr:clientData/>
  </xdr:twoCellAnchor>
  <xdr:twoCellAnchor editAs="oneCell">
    <xdr:from>
      <xdr:col>0</xdr:col>
      <xdr:colOff>69274</xdr:colOff>
      <xdr:row>1</xdr:row>
      <xdr:rowOff>346364</xdr:rowOff>
    </xdr:from>
    <xdr:to>
      <xdr:col>0</xdr:col>
      <xdr:colOff>2415888</xdr:colOff>
      <xdr:row>8</xdr:row>
      <xdr:rowOff>115116</xdr:rowOff>
    </xdr:to>
    <xdr:pic>
      <xdr:nvPicPr>
        <xdr:cNvPr id="8" name="Imagem 7" descr="Mel ajuda a aliviar a tosse? - Revista Crescer | Saúd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274" y="701387"/>
          <a:ext cx="2346614" cy="1994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220578</xdr:colOff>
      <xdr:row>13</xdr:row>
      <xdr:rowOff>160087</xdr:rowOff>
    </xdr:from>
    <xdr:to>
      <xdr:col>12</xdr:col>
      <xdr:colOff>481262</xdr:colOff>
      <xdr:row>34</xdr:row>
      <xdr:rowOff>120314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260683</xdr:colOff>
      <xdr:row>11</xdr:row>
      <xdr:rowOff>90236</xdr:rowOff>
    </xdr:from>
    <xdr:to>
      <xdr:col>13</xdr:col>
      <xdr:colOff>320842</xdr:colOff>
      <xdr:row>32</xdr:row>
      <xdr:rowOff>70184</xdr:rowOff>
    </xdr:to>
    <xdr:graphicFrame macro="">
      <xdr:nvGraphicFramePr>
        <xdr:cNvPr id="2"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370973</xdr:colOff>
      <xdr:row>5</xdr:row>
      <xdr:rowOff>100262</xdr:rowOff>
    </xdr:from>
    <xdr:to>
      <xdr:col>11</xdr:col>
      <xdr:colOff>370973</xdr:colOff>
      <xdr:row>24</xdr:row>
      <xdr:rowOff>30078</xdr:rowOff>
    </xdr:to>
    <xdr:graphicFrame macro="">
      <xdr:nvGraphicFramePr>
        <xdr:cNvPr id="3"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671763</xdr:colOff>
      <xdr:row>10</xdr:row>
      <xdr:rowOff>90237</xdr:rowOff>
    </xdr:from>
    <xdr:to>
      <xdr:col>11</xdr:col>
      <xdr:colOff>240633</xdr:colOff>
      <xdr:row>30</xdr:row>
      <xdr:rowOff>43113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40102</xdr:colOff>
      <xdr:row>6</xdr:row>
      <xdr:rowOff>70184</xdr:rowOff>
    </xdr:from>
    <xdr:to>
      <xdr:col>16</xdr:col>
      <xdr:colOff>20053</xdr:colOff>
      <xdr:row>10</xdr:row>
      <xdr:rowOff>20053</xdr:rowOff>
    </xdr:to>
    <xdr:sp macro="" textlink="">
      <xdr:nvSpPr>
        <xdr:cNvPr id="3" name="CaixaDeTexto 2"/>
        <xdr:cNvSpPr txBox="1"/>
      </xdr:nvSpPr>
      <xdr:spPr>
        <a:xfrm>
          <a:off x="190497" y="1724526"/>
          <a:ext cx="14177214" cy="591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pt-PT" sz="1050" b="0" i="0" baseline="0">
              <a:solidFill>
                <a:schemeClr val="dk1"/>
              </a:solidFill>
              <a:effectLst/>
              <a:latin typeface="+mn-lt"/>
              <a:ea typeface="+mn-ea"/>
              <a:cs typeface="+mn-cs"/>
            </a:rPr>
            <a:t>As produções de mel certificadas são as seguintes: Mel da Serra da Lousã DOP, Mel da Serra de Monchique DOP, Mel da Terra Quente DOP, Mel das Terras Altas do Minho DOP, Mel de Barroso DOP, Mel do Alentejo DOP, Mel do Parque de Montesinho DOP, Mel do Ribatejo Norte DOP e Mel dos Açores DOP</a:t>
          </a:r>
          <a:endParaRPr lang="pt-PT" sz="10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721895</xdr:colOff>
      <xdr:row>17</xdr:row>
      <xdr:rowOff>68751</xdr:rowOff>
    </xdr:from>
    <xdr:to>
      <xdr:col>7</xdr:col>
      <xdr:colOff>200524</xdr:colOff>
      <xdr:row>40</xdr:row>
      <xdr:rowOff>120315</xdr:rowOff>
    </xdr:to>
    <xdr:graphicFrame macro="">
      <xdr:nvGraphicFramePr>
        <xdr:cNvPr id="205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471236</xdr:colOff>
      <xdr:row>17</xdr:row>
      <xdr:rowOff>100262</xdr:rowOff>
    </xdr:from>
    <xdr:to>
      <xdr:col>15</xdr:col>
      <xdr:colOff>340895</xdr:colOff>
      <xdr:row>41</xdr:row>
      <xdr:rowOff>50130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abSelected="1" zoomScale="110" zoomScaleNormal="110" workbookViewId="0">
      <selection activeCell="B1" sqref="B1"/>
    </sheetView>
  </sheetViews>
  <sheetFormatPr defaultRowHeight="12.75" x14ac:dyDescent="0.2"/>
  <cols>
    <col min="1" max="1" width="37.28515625" style="1" customWidth="1"/>
    <col min="2" max="2" width="50" style="1" customWidth="1"/>
    <col min="3" max="16384" width="9.140625" style="1"/>
  </cols>
  <sheetData>
    <row r="1" spans="1:6" ht="27.95" customHeight="1" x14ac:dyDescent="0.2">
      <c r="B1" s="34" t="s">
        <v>46</v>
      </c>
    </row>
    <row r="2" spans="1:6" ht="27.95" customHeight="1" x14ac:dyDescent="0.2">
      <c r="A2" s="78" t="s">
        <v>107</v>
      </c>
      <c r="B2" s="35" t="s">
        <v>47</v>
      </c>
    </row>
    <row r="3" spans="1:6" ht="24.95" customHeight="1" x14ac:dyDescent="0.2">
      <c r="B3" s="50" t="s">
        <v>0</v>
      </c>
    </row>
    <row r="4" spans="1:6" ht="24.95" customHeight="1" x14ac:dyDescent="0.2">
      <c r="B4" s="49" t="s">
        <v>37</v>
      </c>
    </row>
    <row r="5" spans="1:6" ht="24.95" customHeight="1" x14ac:dyDescent="0.2">
      <c r="B5" s="49" t="s">
        <v>42</v>
      </c>
      <c r="F5"/>
    </row>
    <row r="6" spans="1:6" ht="24.95" customHeight="1" x14ac:dyDescent="0.2">
      <c r="B6" s="49" t="s">
        <v>91</v>
      </c>
    </row>
    <row r="7" spans="1:6" ht="24.95" customHeight="1" x14ac:dyDescent="0.2">
      <c r="B7" s="51" t="s">
        <v>79</v>
      </c>
    </row>
    <row r="8" spans="1:6" ht="24.95" customHeight="1" x14ac:dyDescent="0.2">
      <c r="B8" s="51" t="s">
        <v>90</v>
      </c>
    </row>
    <row r="9" spans="1:6" ht="24.95" customHeight="1" x14ac:dyDescent="0.2">
      <c r="A9" s="77" t="s">
        <v>36</v>
      </c>
      <c r="B9" s="51" t="s">
        <v>89</v>
      </c>
    </row>
    <row r="15" spans="1:6" x14ac:dyDescent="0.2">
      <c r="B15"/>
    </row>
    <row r="16" spans="1:6" x14ac:dyDescent="0.2">
      <c r="B16"/>
    </row>
    <row r="17" spans="2:2" x14ac:dyDescent="0.2">
      <c r="B17"/>
    </row>
    <row r="18" spans="2:2" x14ac:dyDescent="0.2">
      <c r="B18"/>
    </row>
    <row r="19" spans="2:2" x14ac:dyDescent="0.2">
      <c r="B19"/>
    </row>
    <row r="20" spans="2:2" x14ac:dyDescent="0.2">
      <c r="B20"/>
    </row>
    <row r="21" spans="2:2" x14ac:dyDescent="0.2">
      <c r="B21"/>
    </row>
    <row r="22" spans="2:2" x14ac:dyDescent="0.2">
      <c r="B22"/>
    </row>
    <row r="23" spans="2:2" x14ac:dyDescent="0.2">
      <c r="B23"/>
    </row>
    <row r="24" spans="2:2" x14ac:dyDescent="0.2">
      <c r="B24"/>
    </row>
    <row r="25" spans="2:2" x14ac:dyDescent="0.2">
      <c r="B25"/>
    </row>
    <row r="26" spans="2:2" x14ac:dyDescent="0.2">
      <c r="B26"/>
    </row>
    <row r="27" spans="2:2" x14ac:dyDescent="0.2">
      <c r="B27"/>
    </row>
    <row r="28" spans="2:2" x14ac:dyDescent="0.2">
      <c r="B28"/>
    </row>
    <row r="29" spans="2:2" x14ac:dyDescent="0.2">
      <c r="B29"/>
    </row>
    <row r="30" spans="2:2" x14ac:dyDescent="0.2">
      <c r="B30"/>
    </row>
    <row r="31" spans="2:2" x14ac:dyDescent="0.2">
      <c r="B31"/>
    </row>
    <row r="32" spans="2:2"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row r="45" spans="2:2" x14ac:dyDescent="0.2">
      <c r="B45"/>
    </row>
    <row r="46" spans="2:2" x14ac:dyDescent="0.2">
      <c r="B46"/>
    </row>
  </sheetData>
  <sheetProtection selectLockedCells="1" selectUnlockedCells="1"/>
  <phoneticPr fontId="8" type="noConversion"/>
  <hyperlinks>
    <hyperlink ref="B3" location="1!A1" display="1. Comércio Internacional"/>
    <hyperlink ref="B4" location="2!A1" display="2. Destinos das Saídas - UE/PT"/>
    <hyperlink ref="B6" location="4!A1" display="4. Área e Produção"/>
    <hyperlink ref="B9" location="'7'!A1" display="7. Indicadores de análise do Comércio Internacional"/>
    <hyperlink ref="B5" location="3!A1" display="3. Principais Destinos das Saídas"/>
    <hyperlink ref="B7" location="'5'!A1" display="5. Balanço de Aprovisionamento INE"/>
    <hyperlink ref="B8" location="'6'!A1" display="6. Produção Certificada DOP"/>
  </hyperlinks>
  <pageMargins left="0.75" right="0.75" top="1" bottom="1"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12"/>
  <sheetViews>
    <sheetView showGridLines="0" zoomScale="95" zoomScaleNormal="95" workbookViewId="0"/>
  </sheetViews>
  <sheetFormatPr defaultRowHeight="12.75" x14ac:dyDescent="0.2"/>
  <cols>
    <col min="1" max="1" width="2.42578125" style="1" customWidth="1"/>
    <col min="2" max="2" width="20.7109375" style="1" customWidth="1"/>
    <col min="3" max="3" width="16.28515625" style="1" customWidth="1"/>
    <col min="4" max="4" width="10.7109375" style="1" customWidth="1"/>
    <col min="5" max="17" width="12.7109375" style="1" customWidth="1"/>
    <col min="18" max="23" width="10.7109375" style="1" customWidth="1"/>
    <col min="24" max="16384" width="9.140625" style="1"/>
  </cols>
  <sheetData>
    <row r="1" spans="2:25" ht="25.5" customHeight="1" x14ac:dyDescent="0.2">
      <c r="B1" s="17" t="s">
        <v>48</v>
      </c>
    </row>
    <row r="2" spans="2:25" ht="21" customHeight="1" x14ac:dyDescent="0.2">
      <c r="B2" s="2" t="s">
        <v>28</v>
      </c>
      <c r="C2" s="2" t="s">
        <v>1</v>
      </c>
      <c r="D2" s="18" t="s">
        <v>2</v>
      </c>
      <c r="E2" s="3">
        <v>2010</v>
      </c>
      <c r="F2" s="3">
        <v>2011</v>
      </c>
      <c r="G2" s="3">
        <v>2012</v>
      </c>
      <c r="H2" s="3">
        <v>2013</v>
      </c>
      <c r="I2" s="3">
        <v>2014</v>
      </c>
      <c r="J2" s="3">
        <v>2015</v>
      </c>
      <c r="K2" s="3">
        <v>2016</v>
      </c>
      <c r="L2" s="3">
        <v>2017</v>
      </c>
      <c r="M2" s="3">
        <v>2018</v>
      </c>
      <c r="N2" s="3">
        <v>2019</v>
      </c>
      <c r="O2" s="3">
        <v>2020</v>
      </c>
      <c r="P2" s="3">
        <v>2021</v>
      </c>
      <c r="Q2" s="3">
        <v>2022</v>
      </c>
    </row>
    <row r="3" spans="2:25" ht="15.95" customHeight="1" x14ac:dyDescent="0.2">
      <c r="B3" s="122" t="s">
        <v>49</v>
      </c>
      <c r="C3" s="124" t="s">
        <v>104</v>
      </c>
      <c r="D3" s="82" t="s">
        <v>3</v>
      </c>
      <c r="E3" s="5">
        <v>1316.2529999999999</v>
      </c>
      <c r="F3" s="5">
        <v>1434.8989999999999</v>
      </c>
      <c r="G3" s="5">
        <v>1639.3620000000001</v>
      </c>
      <c r="H3" s="5">
        <v>1897.0840000000001</v>
      </c>
      <c r="I3" s="5">
        <v>2666.7950000000001</v>
      </c>
      <c r="J3" s="5">
        <v>3672.9450000000002</v>
      </c>
      <c r="K3" s="5">
        <v>5485.6610000000001</v>
      </c>
      <c r="L3" s="5">
        <v>7457.0069999999996</v>
      </c>
      <c r="M3" s="5">
        <v>6270.31</v>
      </c>
      <c r="N3" s="5">
        <v>7552.5590000000002</v>
      </c>
      <c r="O3" s="5">
        <v>8706.848</v>
      </c>
      <c r="P3" s="5">
        <v>9462.5130000000008</v>
      </c>
      <c r="Q3" s="5">
        <v>13594.472</v>
      </c>
    </row>
    <row r="4" spans="2:25" ht="15.95" customHeight="1" x14ac:dyDescent="0.2">
      <c r="B4" s="122"/>
      <c r="C4" s="124"/>
      <c r="D4" s="83" t="s">
        <v>4</v>
      </c>
      <c r="E4" s="5">
        <v>1905.8409999999999</v>
      </c>
      <c r="F4" s="5">
        <v>1625.02</v>
      </c>
      <c r="G4" s="5">
        <v>1673.348</v>
      </c>
      <c r="H4" s="5">
        <v>1779.5840000000001</v>
      </c>
      <c r="I4" s="5">
        <v>2462.5549999999998</v>
      </c>
      <c r="J4" s="5">
        <v>2572.5940000000001</v>
      </c>
      <c r="K4" s="5">
        <v>5692.5680000000002</v>
      </c>
      <c r="L4" s="5">
        <v>7161.16</v>
      </c>
      <c r="M4" s="5">
        <v>4839.9539999999997</v>
      </c>
      <c r="N4" s="5">
        <v>6111.5309999999999</v>
      </c>
      <c r="O4" s="5">
        <v>7441.7920000000004</v>
      </c>
      <c r="P4" s="5">
        <v>9634.8330000000005</v>
      </c>
      <c r="Q4" s="5">
        <v>10999.370999999999</v>
      </c>
      <c r="R4" s="12"/>
    </row>
    <row r="5" spans="2:25" ht="15.95" customHeight="1" x14ac:dyDescent="0.2">
      <c r="B5" s="122"/>
      <c r="C5" s="125"/>
      <c r="D5" s="84" t="s">
        <v>5</v>
      </c>
      <c r="E5" s="6">
        <f t="shared" ref="E5" si="0">E4-E3</f>
        <v>589.58799999999997</v>
      </c>
      <c r="F5" s="6">
        <f t="shared" ref="F5:K5" si="1">F4-F3</f>
        <v>190.12100000000009</v>
      </c>
      <c r="G5" s="6">
        <f t="shared" si="1"/>
        <v>33.985999999999876</v>
      </c>
      <c r="H5" s="6">
        <f t="shared" si="1"/>
        <v>-117.5</v>
      </c>
      <c r="I5" s="6">
        <f t="shared" si="1"/>
        <v>-204.24000000000024</v>
      </c>
      <c r="J5" s="6">
        <f t="shared" si="1"/>
        <v>-1100.3510000000001</v>
      </c>
      <c r="K5" s="6">
        <f t="shared" si="1"/>
        <v>206.90700000000015</v>
      </c>
      <c r="L5" s="6">
        <f t="shared" ref="L5:M5" si="2">L4-L3</f>
        <v>-295.84699999999975</v>
      </c>
      <c r="M5" s="6">
        <f t="shared" si="2"/>
        <v>-1430.3560000000007</v>
      </c>
      <c r="N5" s="6">
        <f t="shared" ref="N5:O5" si="3">N4-N3</f>
        <v>-1441.0280000000002</v>
      </c>
      <c r="O5" s="6">
        <f t="shared" si="3"/>
        <v>-1265.0559999999996</v>
      </c>
      <c r="P5" s="6">
        <f t="shared" ref="P5:Q5" si="4">P4-P3</f>
        <v>172.31999999999971</v>
      </c>
      <c r="Q5" s="6">
        <f t="shared" si="4"/>
        <v>-2595.1010000000006</v>
      </c>
      <c r="R5" s="12"/>
      <c r="S5" s="9"/>
      <c r="T5" s="9"/>
    </row>
    <row r="6" spans="2:25" ht="15.95" customHeight="1" x14ac:dyDescent="0.2">
      <c r="B6" s="122"/>
      <c r="C6" s="126" t="s">
        <v>105</v>
      </c>
      <c r="D6" s="82" t="s">
        <v>3</v>
      </c>
      <c r="E6" s="5">
        <v>4080.47</v>
      </c>
      <c r="F6" s="5">
        <v>4605.3620000000001</v>
      </c>
      <c r="G6" s="5">
        <v>4897.3</v>
      </c>
      <c r="H6" s="5">
        <v>5594.2449999999999</v>
      </c>
      <c r="I6" s="5">
        <v>6855.3860000000004</v>
      </c>
      <c r="J6" s="5">
        <v>9626.4259999999995</v>
      </c>
      <c r="K6" s="5">
        <v>11505.995999999999</v>
      </c>
      <c r="L6" s="5">
        <v>15254.727999999999</v>
      </c>
      <c r="M6" s="5">
        <v>13383.351000000001</v>
      </c>
      <c r="N6" s="5">
        <v>14018.861000000001</v>
      </c>
      <c r="O6" s="5">
        <v>15000.081</v>
      </c>
      <c r="P6" s="5">
        <v>18172.902999999998</v>
      </c>
      <c r="Q6" s="5">
        <v>29303.608</v>
      </c>
    </row>
    <row r="7" spans="2:25" ht="15.95" customHeight="1" x14ac:dyDescent="0.2">
      <c r="B7" s="122"/>
      <c r="C7" s="124"/>
      <c r="D7" s="83" t="s">
        <v>4</v>
      </c>
      <c r="E7" s="5">
        <v>5749.7209999999995</v>
      </c>
      <c r="F7" s="5">
        <v>5126.17</v>
      </c>
      <c r="G7" s="5">
        <v>5494.5810000000001</v>
      </c>
      <c r="H7" s="5">
        <v>6261.7129999999997</v>
      </c>
      <c r="I7" s="5">
        <v>8356.1350000000002</v>
      </c>
      <c r="J7" s="5">
        <v>7745.1559999999999</v>
      </c>
      <c r="K7" s="5">
        <v>13400.888000000001</v>
      </c>
      <c r="L7" s="5">
        <v>15730.251</v>
      </c>
      <c r="M7" s="5">
        <v>8988.9410000000007</v>
      </c>
      <c r="N7" s="5">
        <v>10337.608</v>
      </c>
      <c r="O7" s="5">
        <v>11920.68</v>
      </c>
      <c r="P7" s="5">
        <v>17202.54</v>
      </c>
      <c r="Q7" s="5">
        <v>25302.813999999998</v>
      </c>
      <c r="R7" s="12"/>
      <c r="S7" s="9"/>
      <c r="T7" s="9"/>
    </row>
    <row r="8" spans="2:25" ht="15.95" customHeight="1" x14ac:dyDescent="0.2">
      <c r="B8" s="123"/>
      <c r="C8" s="125"/>
      <c r="D8" s="84" t="s">
        <v>5</v>
      </c>
      <c r="E8" s="6">
        <f t="shared" ref="E8" si="5">E7-E6</f>
        <v>1669.2509999999997</v>
      </c>
      <c r="F8" s="6">
        <f t="shared" ref="F8:K8" si="6">F7-F6</f>
        <v>520.80799999999999</v>
      </c>
      <c r="G8" s="6">
        <f t="shared" si="6"/>
        <v>597.28099999999995</v>
      </c>
      <c r="H8" s="6">
        <f t="shared" si="6"/>
        <v>667.46799999999985</v>
      </c>
      <c r="I8" s="6">
        <f t="shared" si="6"/>
        <v>1500.7489999999998</v>
      </c>
      <c r="J8" s="6">
        <f t="shared" si="6"/>
        <v>-1881.2699999999995</v>
      </c>
      <c r="K8" s="6">
        <f t="shared" si="6"/>
        <v>1894.8920000000016</v>
      </c>
      <c r="L8" s="6">
        <f t="shared" ref="L8:M8" si="7">L7-L6</f>
        <v>475.52300000000105</v>
      </c>
      <c r="M8" s="6">
        <f t="shared" si="7"/>
        <v>-4394.41</v>
      </c>
      <c r="N8" s="6">
        <f t="shared" ref="N8:O8" si="8">N7-N6</f>
        <v>-3681.2530000000006</v>
      </c>
      <c r="O8" s="6">
        <f t="shared" si="8"/>
        <v>-3079.4009999999998</v>
      </c>
      <c r="P8" s="6">
        <f t="shared" ref="P8:Q8" si="9">P7-P6</f>
        <v>-970.36299999999756</v>
      </c>
      <c r="Q8" s="6">
        <f t="shared" si="9"/>
        <v>-4000.7940000000017</v>
      </c>
      <c r="R8" s="12"/>
      <c r="S8" s="9"/>
      <c r="T8" s="9"/>
    </row>
    <row r="9" spans="2:25" ht="6" customHeight="1" x14ac:dyDescent="0.2">
      <c r="B9" s="85"/>
      <c r="C9" s="85"/>
      <c r="D9" s="86"/>
      <c r="E9" s="21"/>
      <c r="F9" s="21"/>
      <c r="G9" s="21"/>
      <c r="H9" s="21"/>
      <c r="I9" s="21"/>
      <c r="J9" s="21"/>
      <c r="K9" s="21"/>
      <c r="L9" s="21"/>
      <c r="M9" s="21"/>
      <c r="N9" s="21"/>
      <c r="O9" s="21"/>
      <c r="P9" s="21"/>
      <c r="Q9" s="21"/>
    </row>
    <row r="10" spans="2:25" ht="20.100000000000001" customHeight="1" x14ac:dyDescent="0.2">
      <c r="B10" s="87" t="s">
        <v>29</v>
      </c>
      <c r="C10" s="88"/>
      <c r="D10" s="89" t="s">
        <v>6</v>
      </c>
      <c r="E10" s="19">
        <f t="shared" ref="E10:G11" si="10">E6/E3</f>
        <v>3.1000651090633791</v>
      </c>
      <c r="F10" s="19">
        <f t="shared" si="10"/>
        <v>3.2095373960118452</v>
      </c>
      <c r="G10" s="19">
        <f t="shared" si="10"/>
        <v>2.9873206771902727</v>
      </c>
      <c r="H10" s="19">
        <f t="shared" ref="H10:I10" si="11">H6/H3</f>
        <v>2.9488652057578895</v>
      </c>
      <c r="I10" s="19">
        <f t="shared" si="11"/>
        <v>2.5706460376594378</v>
      </c>
      <c r="J10" s="19">
        <f t="shared" ref="J10:K10" si="12">J6/J3</f>
        <v>2.6209012114257084</v>
      </c>
      <c r="K10" s="19">
        <f t="shared" si="12"/>
        <v>2.0974675613385512</v>
      </c>
      <c r="L10" s="19">
        <f t="shared" ref="L10:M10" si="13">L6/L3</f>
        <v>2.0456904492646983</v>
      </c>
      <c r="M10" s="19">
        <f t="shared" si="13"/>
        <v>2.1344002130676154</v>
      </c>
      <c r="N10" s="19">
        <f t="shared" ref="N10:O10" si="14">N6/N3</f>
        <v>1.8561736492227336</v>
      </c>
      <c r="O10" s="19">
        <f t="shared" si="14"/>
        <v>1.7227911868910541</v>
      </c>
      <c r="P10" s="19">
        <f t="shared" ref="P10:Q10" si="15">P6/P3</f>
        <v>1.9205155121055049</v>
      </c>
      <c r="Q10" s="19">
        <f t="shared" si="15"/>
        <v>2.1555532278120109</v>
      </c>
      <c r="R10" s="12"/>
      <c r="S10" s="9"/>
      <c r="T10" s="9"/>
    </row>
    <row r="11" spans="2:25" ht="20.100000000000001" customHeight="1" x14ac:dyDescent="0.2">
      <c r="B11" s="90" t="s">
        <v>7</v>
      </c>
      <c r="C11" s="91"/>
      <c r="D11" s="92" t="s">
        <v>6</v>
      </c>
      <c r="E11" s="20">
        <f t="shared" si="10"/>
        <v>3.0168943789119869</v>
      </c>
      <c r="F11" s="20">
        <f t="shared" si="10"/>
        <v>3.1545273288944138</v>
      </c>
      <c r="G11" s="20">
        <f t="shared" si="10"/>
        <v>3.2835853629968184</v>
      </c>
      <c r="H11" s="20">
        <f t="shared" ref="H11:I11" si="16">H7/H4</f>
        <v>3.5186386256563331</v>
      </c>
      <c r="I11" s="20">
        <f t="shared" si="16"/>
        <v>3.3932785257588161</v>
      </c>
      <c r="J11" s="20">
        <f t="shared" ref="J11:K11" si="17">J7/J4</f>
        <v>3.0106406218781507</v>
      </c>
      <c r="K11" s="20">
        <f t="shared" si="17"/>
        <v>2.3541024015874732</v>
      </c>
      <c r="L11" s="20">
        <f t="shared" ref="L11:M11" si="18">L7/L4</f>
        <v>2.1966065553625391</v>
      </c>
      <c r="M11" s="20">
        <f t="shared" si="18"/>
        <v>1.8572368663007957</v>
      </c>
      <c r="N11" s="20">
        <f t="shared" ref="N11:O11" si="19">N7/N4</f>
        <v>1.6914923609157837</v>
      </c>
      <c r="O11" s="20">
        <f t="shared" si="19"/>
        <v>1.6018561120762311</v>
      </c>
      <c r="P11" s="20">
        <f t="shared" ref="P11:Q11" si="20">P7/P4</f>
        <v>1.785452845939312</v>
      </c>
      <c r="Q11" s="20">
        <f t="shared" si="20"/>
        <v>2.3003873585135004</v>
      </c>
      <c r="R11" s="12"/>
      <c r="S11" s="9"/>
      <c r="T11" s="9"/>
    </row>
    <row r="12" spans="2:25" ht="12" customHeight="1" x14ac:dyDescent="0.2">
      <c r="B12" s="76"/>
      <c r="C12" s="7"/>
      <c r="I12" s="7"/>
      <c r="V12" s="12"/>
      <c r="W12" s="12"/>
      <c r="X12" s="9"/>
      <c r="Y12" s="9"/>
    </row>
    <row r="13" spans="2:25" x14ac:dyDescent="0.2">
      <c r="E13" s="9"/>
      <c r="G13"/>
      <c r="H13"/>
      <c r="I13"/>
      <c r="J13" s="22"/>
    </row>
    <row r="14" spans="2:25" x14ac:dyDescent="0.2">
      <c r="P14" s="10" t="s">
        <v>8</v>
      </c>
    </row>
    <row r="15" spans="2:25" x14ac:dyDescent="0.2">
      <c r="E15" s="11"/>
      <c r="F15" s="11"/>
      <c r="G15" s="11"/>
      <c r="H15" s="11"/>
      <c r="I15" s="11"/>
      <c r="J15" s="11"/>
      <c r="K15" s="11"/>
    </row>
    <row r="16" spans="2:25" x14ac:dyDescent="0.2">
      <c r="E16" s="11"/>
      <c r="F16" s="11"/>
      <c r="G16" s="11"/>
      <c r="H16" s="11"/>
      <c r="I16" s="11"/>
      <c r="J16" s="11"/>
      <c r="K16" s="11"/>
    </row>
    <row r="17" spans="5:23" x14ac:dyDescent="0.2">
      <c r="E17" s="9"/>
      <c r="F17"/>
      <c r="G17"/>
      <c r="H17"/>
      <c r="I17"/>
      <c r="J17"/>
      <c r="K17"/>
    </row>
    <row r="18" spans="5:23" x14ac:dyDescent="0.2">
      <c r="E18" s="9"/>
      <c r="F18"/>
      <c r="G18"/>
      <c r="H18"/>
    </row>
    <row r="19" spans="5:23" x14ac:dyDescent="0.2">
      <c r="E19" s="9"/>
      <c r="F19"/>
      <c r="G19"/>
      <c r="H19"/>
    </row>
    <row r="20" spans="5:23" x14ac:dyDescent="0.2">
      <c r="E20" s="9"/>
      <c r="F20"/>
      <c r="G20"/>
      <c r="H20"/>
      <c r="Q20" s="9"/>
      <c r="R20" s="9"/>
    </row>
    <row r="21" spans="5:23" x14ac:dyDescent="0.2">
      <c r="E21" s="9"/>
      <c r="F21"/>
      <c r="G21"/>
      <c r="H21"/>
      <c r="Q21" s="9"/>
      <c r="R21" s="9"/>
      <c r="V21" s="9"/>
      <c r="W21" s="9"/>
    </row>
    <row r="22" spans="5:23" x14ac:dyDescent="0.2">
      <c r="E22" s="9"/>
      <c r="F22"/>
      <c r="G22"/>
      <c r="H22"/>
      <c r="Q22" s="9"/>
      <c r="R22" s="9"/>
      <c r="V22" s="9"/>
      <c r="W22" s="9"/>
    </row>
    <row r="23" spans="5:23" x14ac:dyDescent="0.2">
      <c r="E23" s="9"/>
      <c r="G23"/>
      <c r="H23"/>
      <c r="V23" s="9"/>
      <c r="W23" s="9"/>
    </row>
    <row r="24" spans="5:23" x14ac:dyDescent="0.2">
      <c r="E24" s="9"/>
      <c r="G24"/>
      <c r="H24"/>
      <c r="Q24" s="9"/>
      <c r="R24" s="9"/>
      <c r="V24" s="9"/>
      <c r="W24" s="9"/>
    </row>
    <row r="25" spans="5:23" x14ac:dyDescent="0.2">
      <c r="E25" s="9"/>
      <c r="G25"/>
      <c r="H25"/>
      <c r="Q25" s="9"/>
      <c r="R25" s="9"/>
      <c r="V25" s="9"/>
      <c r="W25" s="9"/>
    </row>
    <row r="26" spans="5:23" x14ac:dyDescent="0.2">
      <c r="E26" s="9"/>
      <c r="G26"/>
      <c r="H26"/>
      <c r="Q26" s="9"/>
      <c r="R26" s="9"/>
      <c r="V26" s="9"/>
      <c r="W26" s="9"/>
    </row>
    <row r="27" spans="5:23" x14ac:dyDescent="0.2">
      <c r="E27" s="9"/>
      <c r="G27"/>
      <c r="H27"/>
      <c r="Q27" s="9"/>
      <c r="R27" s="9"/>
      <c r="S27" s="9"/>
      <c r="T27" s="9"/>
      <c r="V27" s="9"/>
      <c r="W27" s="9"/>
    </row>
    <row r="28" spans="5:23" x14ac:dyDescent="0.2">
      <c r="E28" s="9"/>
      <c r="Q28" s="9"/>
      <c r="R28" s="9"/>
      <c r="S28" s="9"/>
      <c r="T28" s="9"/>
      <c r="V28" s="9"/>
      <c r="W28" s="9"/>
    </row>
    <row r="29" spans="5:23" x14ac:dyDescent="0.2">
      <c r="E29" s="9"/>
      <c r="S29" s="9"/>
      <c r="T29" s="9"/>
      <c r="V29" s="9"/>
      <c r="W29" s="9"/>
    </row>
    <row r="30" spans="5:23" x14ac:dyDescent="0.2">
      <c r="E30" s="9"/>
      <c r="S30" s="9"/>
      <c r="T30" s="9"/>
      <c r="V30" s="9"/>
      <c r="W30" s="9"/>
    </row>
    <row r="31" spans="5:23" x14ac:dyDescent="0.2">
      <c r="E31" s="9"/>
      <c r="S31" s="9"/>
      <c r="T31" s="9"/>
    </row>
    <row r="32" spans="5:23" x14ac:dyDescent="0.2">
      <c r="E32" s="9"/>
      <c r="S32" s="9"/>
      <c r="T32" s="9"/>
    </row>
    <row r="33" spans="5:20" x14ac:dyDescent="0.2">
      <c r="E33" s="9"/>
      <c r="S33" s="9"/>
      <c r="T33" s="9"/>
    </row>
    <row r="34" spans="5:20" x14ac:dyDescent="0.2">
      <c r="E34" s="9"/>
      <c r="S34" s="9"/>
      <c r="T34" s="9"/>
    </row>
    <row r="35" spans="5:20" x14ac:dyDescent="0.2">
      <c r="E35" s="9"/>
      <c r="S35" s="9"/>
      <c r="T35" s="9"/>
    </row>
    <row r="36" spans="5:20" x14ac:dyDescent="0.2">
      <c r="E36" s="9"/>
      <c r="S36" s="9"/>
      <c r="T36" s="9"/>
    </row>
    <row r="37" spans="5:20" x14ac:dyDescent="0.2">
      <c r="E37" s="9"/>
      <c r="S37" s="9"/>
      <c r="T37" s="9"/>
    </row>
    <row r="38" spans="5:20" x14ac:dyDescent="0.2">
      <c r="E38" s="9"/>
      <c r="S38" s="9"/>
      <c r="T38" s="9"/>
    </row>
    <row r="39" spans="5:20" x14ac:dyDescent="0.2">
      <c r="E39" s="9"/>
      <c r="S39" s="9"/>
      <c r="T39" s="9"/>
    </row>
    <row r="40" spans="5:20" x14ac:dyDescent="0.2">
      <c r="E40" s="9"/>
      <c r="S40" s="9"/>
      <c r="T40" s="9"/>
    </row>
    <row r="41" spans="5:20" x14ac:dyDescent="0.2">
      <c r="E41" s="9"/>
      <c r="S41" s="9"/>
      <c r="T41" s="9"/>
    </row>
    <row r="42" spans="5:20" x14ac:dyDescent="0.2">
      <c r="E42" s="9"/>
      <c r="S42" s="9"/>
      <c r="T42" s="9"/>
    </row>
    <row r="43" spans="5:20" x14ac:dyDescent="0.2">
      <c r="E43" s="9"/>
      <c r="S43" s="9"/>
      <c r="T43" s="9"/>
    </row>
    <row r="44" spans="5:20" x14ac:dyDescent="0.2">
      <c r="E44" s="9"/>
      <c r="S44" s="9"/>
      <c r="T44" s="9"/>
    </row>
    <row r="45" spans="5:20" x14ac:dyDescent="0.2">
      <c r="E45" s="9"/>
      <c r="S45" s="9"/>
      <c r="T45" s="9"/>
    </row>
    <row r="46" spans="5:20" x14ac:dyDescent="0.2">
      <c r="E46" s="9"/>
      <c r="S46" s="9"/>
      <c r="T46" s="9"/>
    </row>
    <row r="47" spans="5:20" x14ac:dyDescent="0.2">
      <c r="E47" s="9"/>
      <c r="S47" s="9"/>
      <c r="T47" s="9"/>
    </row>
    <row r="48" spans="5:20" x14ac:dyDescent="0.2">
      <c r="E48" s="9"/>
      <c r="S48" s="9"/>
      <c r="T48" s="9"/>
    </row>
    <row r="49" spans="5:5" x14ac:dyDescent="0.2">
      <c r="E49" s="9"/>
    </row>
    <row r="50" spans="5:5" x14ac:dyDescent="0.2">
      <c r="E50" s="9"/>
    </row>
    <row r="51" spans="5:5" x14ac:dyDescent="0.2">
      <c r="E51" s="9"/>
    </row>
    <row r="84" spans="4:8" x14ac:dyDescent="0.2">
      <c r="D84" s="11"/>
    </row>
    <row r="89" spans="4:8" x14ac:dyDescent="0.2">
      <c r="G89" s="9"/>
      <c r="H89" s="9"/>
    </row>
    <row r="90" spans="4:8" x14ac:dyDescent="0.2">
      <c r="F90" s="9"/>
      <c r="G90" s="9"/>
      <c r="H90" s="9"/>
    </row>
    <row r="91" spans="4:8" x14ac:dyDescent="0.2">
      <c r="G91" s="9"/>
      <c r="H91" s="9"/>
    </row>
    <row r="92" spans="4:8" x14ac:dyDescent="0.2">
      <c r="F92" s="9"/>
      <c r="G92" s="9"/>
      <c r="H92" s="9"/>
    </row>
    <row r="93" spans="4:8" x14ac:dyDescent="0.2">
      <c r="F93" s="9"/>
      <c r="G93" s="9"/>
      <c r="H93" s="9"/>
    </row>
    <row r="94" spans="4:8" x14ac:dyDescent="0.2">
      <c r="F94" s="9"/>
      <c r="G94" s="9"/>
      <c r="H94" s="9"/>
    </row>
    <row r="95" spans="4:8" x14ac:dyDescent="0.2">
      <c r="F95" s="9"/>
      <c r="G95" s="9"/>
      <c r="H95" s="9"/>
    </row>
    <row r="96" spans="4:8" x14ac:dyDescent="0.2">
      <c r="F96" s="9"/>
      <c r="G96" s="9"/>
      <c r="H96" s="9"/>
    </row>
    <row r="97" spans="6:8" x14ac:dyDescent="0.2">
      <c r="F97" s="9"/>
      <c r="G97" s="9"/>
      <c r="H97" s="9"/>
    </row>
    <row r="98" spans="6:8" x14ac:dyDescent="0.2">
      <c r="F98" s="9"/>
      <c r="G98" s="9"/>
      <c r="H98" s="9"/>
    </row>
    <row r="99" spans="6:8" x14ac:dyDescent="0.2">
      <c r="F99" s="9"/>
      <c r="G99" s="9"/>
      <c r="H99" s="9"/>
    </row>
    <row r="100" spans="6:8" x14ac:dyDescent="0.2">
      <c r="F100" s="9"/>
      <c r="G100" s="9"/>
      <c r="H100" s="9"/>
    </row>
    <row r="101" spans="6:8" x14ac:dyDescent="0.2">
      <c r="F101" s="9"/>
      <c r="G101" s="9"/>
      <c r="H101" s="9"/>
    </row>
    <row r="102" spans="6:8" x14ac:dyDescent="0.2">
      <c r="F102" s="9"/>
      <c r="G102" s="9"/>
      <c r="H102" s="9"/>
    </row>
    <row r="103" spans="6:8" x14ac:dyDescent="0.2">
      <c r="F103" s="9"/>
      <c r="G103" s="9"/>
      <c r="H103" s="9"/>
    </row>
    <row r="104" spans="6:8" x14ac:dyDescent="0.2">
      <c r="F104" s="9"/>
      <c r="G104" s="9"/>
      <c r="H104" s="9"/>
    </row>
    <row r="105" spans="6:8" x14ac:dyDescent="0.2">
      <c r="F105" s="9"/>
      <c r="G105" s="9"/>
      <c r="H105" s="9"/>
    </row>
    <row r="106" spans="6:8" x14ac:dyDescent="0.2">
      <c r="F106" s="9"/>
      <c r="G106" s="9"/>
      <c r="H106" s="9"/>
    </row>
    <row r="107" spans="6:8" x14ac:dyDescent="0.2">
      <c r="F107" s="9"/>
      <c r="G107" s="9"/>
      <c r="H107" s="9"/>
    </row>
    <row r="108" spans="6:8" x14ac:dyDescent="0.2">
      <c r="F108" s="9"/>
      <c r="G108" s="9"/>
      <c r="H108" s="9"/>
    </row>
    <row r="109" spans="6:8" x14ac:dyDescent="0.2">
      <c r="F109" s="9"/>
      <c r="G109" s="9"/>
      <c r="H109" s="9"/>
    </row>
    <row r="110" spans="6:8" x14ac:dyDescent="0.2">
      <c r="F110" s="9"/>
      <c r="G110" s="9"/>
      <c r="H110" s="9"/>
    </row>
    <row r="111" spans="6:8" x14ac:dyDescent="0.2">
      <c r="F111" s="9"/>
      <c r="G111" s="9"/>
    </row>
    <row r="112" spans="6:8" x14ac:dyDescent="0.2">
      <c r="F112" s="9"/>
      <c r="G112" s="9"/>
    </row>
  </sheetData>
  <sheetProtection selectLockedCells="1" selectUnlockedCells="1"/>
  <sortState ref="R3:U8">
    <sortCondition ref="S3:S8"/>
  </sortState>
  <mergeCells count="3">
    <mergeCell ref="B3:B8"/>
    <mergeCell ref="C3:C5"/>
    <mergeCell ref="C6:C8"/>
  </mergeCells>
  <phoneticPr fontId="8" type="noConversion"/>
  <hyperlinks>
    <hyperlink ref="P14" location="ÍNDICE!A1" display="Voltar ao índice"/>
  </hyperlinks>
  <pageMargins left="0.43307086614173229" right="0" top="0.39370078740157483" bottom="0.19685039370078741" header="0.51181102362204722" footer="0.51181102362204722"/>
  <pageSetup paperSize="9" scale="57"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1"/>
  <sheetViews>
    <sheetView showGridLines="0" zoomScale="95" zoomScaleNormal="95" workbookViewId="0"/>
  </sheetViews>
  <sheetFormatPr defaultRowHeight="12.75" x14ac:dyDescent="0.2"/>
  <cols>
    <col min="1" max="1" width="2.42578125" style="36" customWidth="1"/>
    <col min="2" max="2" width="20.7109375" style="36" customWidth="1"/>
    <col min="3" max="3" width="15.7109375" style="36" customWidth="1"/>
    <col min="4" max="4" width="10.7109375" style="36" customWidth="1"/>
    <col min="5" max="17" width="12.7109375" style="36" customWidth="1"/>
    <col min="18" max="18" width="10.7109375" style="36" customWidth="1"/>
    <col min="19" max="19" width="3.42578125" style="36" customWidth="1"/>
    <col min="20" max="23" width="10.7109375" style="36" customWidth="1"/>
    <col min="24" max="16384" width="9.140625" style="36"/>
  </cols>
  <sheetData>
    <row r="1" spans="2:24" ht="27" customHeight="1" x14ac:dyDescent="0.2">
      <c r="B1" s="17" t="s">
        <v>50</v>
      </c>
      <c r="C1" s="1"/>
      <c r="D1" s="1"/>
      <c r="E1" s="1"/>
      <c r="F1" s="1"/>
      <c r="G1" s="1"/>
      <c r="H1" s="1"/>
      <c r="I1" s="1"/>
      <c r="J1" s="1"/>
      <c r="K1" s="1"/>
      <c r="L1" s="1"/>
    </row>
    <row r="2" spans="2:24" ht="20.100000000000001" customHeight="1" x14ac:dyDescent="0.2">
      <c r="B2" s="2" t="s">
        <v>28</v>
      </c>
      <c r="C2" s="2" t="s">
        <v>1</v>
      </c>
      <c r="D2" s="18" t="s">
        <v>2</v>
      </c>
      <c r="E2" s="3">
        <v>2010</v>
      </c>
      <c r="F2" s="3">
        <v>2011</v>
      </c>
      <c r="G2" s="3">
        <v>2012</v>
      </c>
      <c r="H2" s="3">
        <v>2013</v>
      </c>
      <c r="I2" s="3">
        <v>2014</v>
      </c>
      <c r="J2" s="3">
        <v>2015</v>
      </c>
      <c r="K2" s="3">
        <v>2016</v>
      </c>
      <c r="L2" s="3">
        <v>2017</v>
      </c>
      <c r="M2" s="3">
        <v>2018</v>
      </c>
      <c r="N2" s="3">
        <v>2019</v>
      </c>
      <c r="O2" s="3">
        <v>2020</v>
      </c>
      <c r="P2" s="3">
        <v>2021</v>
      </c>
      <c r="Q2" s="3">
        <v>2022</v>
      </c>
    </row>
    <row r="3" spans="2:24" ht="15.95" customHeight="1" x14ac:dyDescent="0.2">
      <c r="B3" s="127" t="s">
        <v>51</v>
      </c>
      <c r="C3" s="128" t="s">
        <v>104</v>
      </c>
      <c r="D3" s="82" t="s">
        <v>43</v>
      </c>
      <c r="E3" s="5">
        <v>1820.508</v>
      </c>
      <c r="F3" s="5">
        <v>1523.0609999999999</v>
      </c>
      <c r="G3" s="5">
        <v>1516.9179999999999</v>
      </c>
      <c r="H3" s="5">
        <v>1614.289</v>
      </c>
      <c r="I3" s="5">
        <v>2242.1419999999998</v>
      </c>
      <c r="J3" s="5">
        <v>2380.9830000000002</v>
      </c>
      <c r="K3" s="5">
        <v>5519.7150000000001</v>
      </c>
      <c r="L3" s="5">
        <v>6988.652</v>
      </c>
      <c r="M3" s="5">
        <v>4680.826</v>
      </c>
      <c r="N3" s="5">
        <v>5999.3490000000002</v>
      </c>
      <c r="O3" s="5">
        <v>7267.3919999999998</v>
      </c>
      <c r="P3" s="5">
        <v>9456.973</v>
      </c>
      <c r="Q3" s="5">
        <v>10852.721</v>
      </c>
    </row>
    <row r="4" spans="2:24" ht="15.95" customHeight="1" x14ac:dyDescent="0.2">
      <c r="B4" s="127"/>
      <c r="C4" s="128"/>
      <c r="D4" s="83" t="s">
        <v>9</v>
      </c>
      <c r="E4" s="39">
        <v>85.332999999999998</v>
      </c>
      <c r="F4" s="39">
        <v>101.959</v>
      </c>
      <c r="G4" s="39">
        <v>156.43</v>
      </c>
      <c r="H4" s="39">
        <v>165.29499999999999</v>
      </c>
      <c r="I4" s="39">
        <v>220.41300000000001</v>
      </c>
      <c r="J4" s="39">
        <v>191.61099999999999</v>
      </c>
      <c r="K4" s="39">
        <v>172.85300000000001</v>
      </c>
      <c r="L4" s="39">
        <v>172.50800000000001</v>
      </c>
      <c r="M4" s="39">
        <v>159.12799999999999</v>
      </c>
      <c r="N4" s="39">
        <v>112.182</v>
      </c>
      <c r="O4" s="39">
        <v>174.4</v>
      </c>
      <c r="P4" s="39">
        <v>177.86</v>
      </c>
      <c r="Q4" s="39">
        <v>146.65</v>
      </c>
      <c r="R4" s="39"/>
    </row>
    <row r="5" spans="2:24" ht="15.95" customHeight="1" x14ac:dyDescent="0.2">
      <c r="B5" s="127"/>
      <c r="C5" s="128"/>
      <c r="D5" s="84" t="s">
        <v>10</v>
      </c>
      <c r="E5" s="6">
        <f>SUM(E3:E4)</f>
        <v>1905.8410000000001</v>
      </c>
      <c r="F5" s="6">
        <f t="shared" ref="F5" si="0">SUM(F3:F4)</f>
        <v>1625.02</v>
      </c>
      <c r="G5" s="6">
        <f t="shared" ref="G5:H5" si="1">SUM(G3:G4)</f>
        <v>1673.348</v>
      </c>
      <c r="H5" s="6">
        <f t="shared" si="1"/>
        <v>1779.5840000000001</v>
      </c>
      <c r="I5" s="6">
        <f t="shared" ref="I5:J5" si="2">SUM(I3:I4)</f>
        <v>2462.5549999999998</v>
      </c>
      <c r="J5" s="6">
        <f t="shared" si="2"/>
        <v>2572.5940000000001</v>
      </c>
      <c r="K5" s="6">
        <f t="shared" ref="K5:L5" si="3">SUM(K3:K4)</f>
        <v>5692.5680000000002</v>
      </c>
      <c r="L5" s="6">
        <f t="shared" si="3"/>
        <v>7161.16</v>
      </c>
      <c r="M5" s="6">
        <f t="shared" ref="M5:N5" si="4">SUM(M3:M4)</f>
        <v>4839.9539999999997</v>
      </c>
      <c r="N5" s="6">
        <f t="shared" si="4"/>
        <v>6111.5309999999999</v>
      </c>
      <c r="O5" s="6">
        <f t="shared" ref="O5:P5" si="5">SUM(O3:O4)</f>
        <v>7441.7919999999995</v>
      </c>
      <c r="P5" s="6">
        <f t="shared" si="5"/>
        <v>9634.8330000000005</v>
      </c>
      <c r="Q5" s="6">
        <f t="shared" ref="Q5" si="6">SUM(Q3:Q4)</f>
        <v>10999.370999999999</v>
      </c>
      <c r="R5" s="39"/>
      <c r="S5" s="39"/>
    </row>
    <row r="6" spans="2:24" ht="15.95" customHeight="1" x14ac:dyDescent="0.2">
      <c r="B6" s="127"/>
      <c r="C6" s="126" t="s">
        <v>105</v>
      </c>
      <c r="D6" s="82" t="s">
        <v>43</v>
      </c>
      <c r="E6" s="5">
        <v>5279.5280000000002</v>
      </c>
      <c r="F6" s="5">
        <v>4503.8909999999996</v>
      </c>
      <c r="G6" s="5">
        <v>4620.5150000000003</v>
      </c>
      <c r="H6" s="5">
        <v>5307.4970000000003</v>
      </c>
      <c r="I6" s="5">
        <v>7076.0540000000001</v>
      </c>
      <c r="J6" s="5">
        <v>6624.7330000000002</v>
      </c>
      <c r="K6" s="5">
        <v>12263.448</v>
      </c>
      <c r="L6" s="5">
        <v>14637.842000000001</v>
      </c>
      <c r="M6" s="5">
        <v>8056.98</v>
      </c>
      <c r="N6" s="5">
        <v>9647.3809999999994</v>
      </c>
      <c r="O6" s="5">
        <v>10933.763000000001</v>
      </c>
      <c r="P6" s="5">
        <v>16180.178</v>
      </c>
      <c r="Q6" s="5">
        <v>24331.272000000001</v>
      </c>
      <c r="R6" s="39"/>
      <c r="S6" s="39"/>
    </row>
    <row r="7" spans="2:24" ht="15.95" customHeight="1" x14ac:dyDescent="0.2">
      <c r="B7" s="127"/>
      <c r="C7" s="126"/>
      <c r="D7" s="83" t="s">
        <v>9</v>
      </c>
      <c r="E7" s="5">
        <v>470.19299999999998</v>
      </c>
      <c r="F7" s="5">
        <v>622.279</v>
      </c>
      <c r="G7" s="5">
        <v>874.06600000000003</v>
      </c>
      <c r="H7" s="5">
        <v>954.21600000000001</v>
      </c>
      <c r="I7" s="5">
        <v>1280.0809999999999</v>
      </c>
      <c r="J7" s="5">
        <v>1120.423</v>
      </c>
      <c r="K7" s="5">
        <v>1137.44</v>
      </c>
      <c r="L7" s="5">
        <v>1092.4090000000001</v>
      </c>
      <c r="M7" s="5">
        <v>931.96100000000001</v>
      </c>
      <c r="N7" s="5">
        <v>690.22699999999998</v>
      </c>
      <c r="O7" s="5">
        <v>986.91700000000003</v>
      </c>
      <c r="P7" s="5">
        <v>1022.362</v>
      </c>
      <c r="Q7" s="5">
        <v>971.54200000000003</v>
      </c>
      <c r="R7" s="39"/>
      <c r="S7" s="39"/>
      <c r="W7" s="39"/>
    </row>
    <row r="8" spans="2:24" ht="15.95" customHeight="1" x14ac:dyDescent="0.2">
      <c r="B8" s="127"/>
      <c r="C8" s="126"/>
      <c r="D8" s="93" t="s">
        <v>10</v>
      </c>
      <c r="E8" s="40">
        <f>SUM(E6:E7)</f>
        <v>5749.7210000000005</v>
      </c>
      <c r="F8" s="40">
        <f t="shared" ref="F8:G8" si="7">SUM(F6:F7)</f>
        <v>5126.17</v>
      </c>
      <c r="G8" s="40">
        <f t="shared" si="7"/>
        <v>5494.5810000000001</v>
      </c>
      <c r="H8" s="40">
        <f t="shared" ref="H8:J8" si="8">SUM(H6:H7)</f>
        <v>6261.7130000000006</v>
      </c>
      <c r="I8" s="40">
        <f t="shared" si="8"/>
        <v>8356.1350000000002</v>
      </c>
      <c r="J8" s="40">
        <f t="shared" si="8"/>
        <v>7745.1559999999999</v>
      </c>
      <c r="K8" s="40">
        <f t="shared" ref="K8:L8" si="9">SUM(K6:K7)</f>
        <v>13400.888000000001</v>
      </c>
      <c r="L8" s="40">
        <f t="shared" si="9"/>
        <v>15730.251</v>
      </c>
      <c r="M8" s="40">
        <f t="shared" ref="M8:N8" si="10">SUM(M6:M7)</f>
        <v>8988.9409999999989</v>
      </c>
      <c r="N8" s="40">
        <f t="shared" si="10"/>
        <v>10337.608</v>
      </c>
      <c r="O8" s="40">
        <f t="shared" ref="O8:P8" si="11">SUM(O6:O7)</f>
        <v>11920.68</v>
      </c>
      <c r="P8" s="40">
        <f t="shared" si="11"/>
        <v>17202.54</v>
      </c>
      <c r="Q8" s="40">
        <f t="shared" ref="Q8" si="12">SUM(Q6:Q7)</f>
        <v>25302.814000000002</v>
      </c>
      <c r="R8" s="39"/>
      <c r="S8" s="39"/>
      <c r="W8" s="39"/>
    </row>
    <row r="9" spans="2:24" ht="12.75" customHeight="1" x14ac:dyDescent="0.2">
      <c r="B9" s="76"/>
      <c r="C9" s="1"/>
      <c r="D9" s="1"/>
      <c r="E9" s="1"/>
      <c r="F9" s="1"/>
      <c r="G9" s="1"/>
      <c r="H9" s="1"/>
      <c r="I9" s="1"/>
      <c r="J9" s="1"/>
      <c r="K9" s="1"/>
      <c r="L9" s="1"/>
      <c r="M9" s="1"/>
      <c r="N9" s="1"/>
      <c r="O9" s="1"/>
      <c r="P9" s="1"/>
      <c r="Q9" s="1"/>
      <c r="W9" s="39"/>
      <c r="X9" s="39"/>
    </row>
    <row r="10" spans="2:24" x14ac:dyDescent="0.2">
      <c r="G10" s="39"/>
      <c r="H10" s="39"/>
      <c r="W10" s="39"/>
      <c r="X10" s="39"/>
    </row>
    <row r="11" spans="2:24" x14ac:dyDescent="0.2">
      <c r="G11" s="39"/>
      <c r="H11" s="39"/>
      <c r="W11" s="39"/>
    </row>
    <row r="12" spans="2:24" x14ac:dyDescent="0.2">
      <c r="E12" s="39"/>
      <c r="F12" s="39"/>
      <c r="G12" s="39"/>
      <c r="H12" s="39"/>
      <c r="I12" s="39"/>
      <c r="J12" s="39"/>
      <c r="K12" s="39"/>
      <c r="L12" s="39"/>
      <c r="P12" s="10" t="s">
        <v>8</v>
      </c>
      <c r="W12" s="39"/>
    </row>
    <row r="13" spans="2:24" x14ac:dyDescent="0.2">
      <c r="G13" s="39"/>
      <c r="H13" s="39"/>
      <c r="W13" s="39"/>
    </row>
    <row r="15" spans="2:24" x14ac:dyDescent="0.2">
      <c r="P15" s="79"/>
      <c r="Q15" s="79"/>
    </row>
    <row r="16" spans="2:24" x14ac:dyDescent="0.2">
      <c r="L16" s="39"/>
      <c r="M16" s="39"/>
      <c r="P16" s="79"/>
      <c r="Q16" s="79"/>
    </row>
    <row r="17" spans="12:17" x14ac:dyDescent="0.2">
      <c r="L17" s="39"/>
      <c r="M17" s="39"/>
    </row>
    <row r="18" spans="12:17" x14ac:dyDescent="0.2">
      <c r="P18" s="39"/>
      <c r="Q18" s="39"/>
    </row>
    <row r="19" spans="12:17" x14ac:dyDescent="0.2">
      <c r="P19" s="39"/>
      <c r="Q19" s="39"/>
    </row>
    <row r="20" spans="12:17" x14ac:dyDescent="0.2">
      <c r="P20" s="39"/>
      <c r="Q20" s="39"/>
    </row>
    <row r="33" spans="5:16" x14ac:dyDescent="0.2">
      <c r="E33" s="39"/>
      <c r="F33" s="39"/>
      <c r="G33" s="39"/>
      <c r="H33" s="39"/>
      <c r="I33" s="39"/>
      <c r="J33" s="39"/>
      <c r="K33" s="39"/>
      <c r="L33" s="39"/>
      <c r="M33" s="39"/>
    </row>
    <row r="34" spans="5:16" x14ac:dyDescent="0.2">
      <c r="E34" s="79"/>
      <c r="F34" s="79"/>
      <c r="G34" s="79"/>
      <c r="H34" s="79"/>
      <c r="I34" s="79"/>
      <c r="J34" s="79"/>
      <c r="K34" s="79"/>
      <c r="L34" s="79"/>
      <c r="M34" s="79"/>
      <c r="N34" s="79"/>
      <c r="O34" s="79"/>
      <c r="P34" s="79"/>
    </row>
    <row r="35" spans="5:16" x14ac:dyDescent="0.2">
      <c r="E35" s="79"/>
      <c r="F35" s="79"/>
      <c r="G35" s="79"/>
      <c r="H35" s="79"/>
      <c r="I35" s="79"/>
      <c r="J35" s="79"/>
      <c r="K35" s="79"/>
      <c r="L35" s="79"/>
      <c r="M35" s="79"/>
      <c r="N35" s="79"/>
      <c r="O35" s="79"/>
      <c r="P35" s="79"/>
    </row>
    <row r="38" spans="5:16" x14ac:dyDescent="0.2">
      <c r="G38" s="39"/>
      <c r="H38" s="39"/>
      <c r="N38" s="39"/>
      <c r="O38" s="39"/>
    </row>
    <row r="39" spans="5:16" x14ac:dyDescent="0.2">
      <c r="G39" s="39"/>
      <c r="H39" s="39"/>
      <c r="I39" s="39"/>
      <c r="N39" s="39"/>
      <c r="O39" s="39"/>
    </row>
    <row r="40" spans="5:16" x14ac:dyDescent="0.2">
      <c r="H40" s="39"/>
      <c r="I40" s="39"/>
      <c r="N40" s="39"/>
      <c r="O40" s="39"/>
    </row>
    <row r="41" spans="5:16" x14ac:dyDescent="0.2">
      <c r="H41" s="39"/>
      <c r="I41" s="39"/>
      <c r="N41" s="39"/>
      <c r="O41" s="39"/>
    </row>
    <row r="42" spans="5:16" x14ac:dyDescent="0.2">
      <c r="H42" s="39"/>
      <c r="I42" s="39"/>
      <c r="N42" s="39"/>
      <c r="O42" s="39"/>
    </row>
    <row r="43" spans="5:16" x14ac:dyDescent="0.2">
      <c r="H43" s="39"/>
      <c r="I43" s="39"/>
      <c r="N43" s="39"/>
      <c r="O43" s="39"/>
    </row>
    <row r="44" spans="5:16" x14ac:dyDescent="0.2">
      <c r="H44" s="39"/>
      <c r="I44" s="39"/>
      <c r="N44" s="39"/>
      <c r="O44" s="39"/>
    </row>
    <row r="45" spans="5:16" x14ac:dyDescent="0.2">
      <c r="G45" s="39"/>
      <c r="H45" s="39"/>
      <c r="I45" s="39"/>
      <c r="N45" s="39"/>
      <c r="O45" s="39"/>
    </row>
    <row r="46" spans="5:16" x14ac:dyDescent="0.2">
      <c r="G46" s="39"/>
      <c r="H46" s="39"/>
      <c r="I46" s="39"/>
      <c r="N46" s="39"/>
      <c r="O46" s="39"/>
    </row>
    <row r="47" spans="5:16" x14ac:dyDescent="0.2">
      <c r="G47" s="39"/>
      <c r="H47" s="39"/>
      <c r="I47" s="39"/>
      <c r="N47" s="39"/>
      <c r="O47" s="39"/>
    </row>
    <row r="48" spans="5:16" x14ac:dyDescent="0.2">
      <c r="G48" s="39"/>
      <c r="H48" s="39"/>
      <c r="I48" s="39"/>
      <c r="N48" s="39"/>
      <c r="O48" s="39"/>
    </row>
    <row r="49" spans="7:15" x14ac:dyDescent="0.2">
      <c r="H49" s="39"/>
      <c r="I49" s="39"/>
      <c r="N49" s="39"/>
      <c r="O49" s="39"/>
    </row>
    <row r="50" spans="7:15" x14ac:dyDescent="0.2">
      <c r="N50" s="39"/>
      <c r="O50" s="39"/>
    </row>
    <row r="51" spans="7:15" x14ac:dyDescent="0.2">
      <c r="N51" s="39"/>
      <c r="O51" s="39"/>
    </row>
    <row r="58" spans="7:15" x14ac:dyDescent="0.2">
      <c r="G58" s="39"/>
      <c r="H58" s="39"/>
    </row>
    <row r="59" spans="7:15" x14ac:dyDescent="0.2">
      <c r="G59" s="39"/>
      <c r="H59" s="39"/>
    </row>
    <row r="60" spans="7:15" x14ac:dyDescent="0.2">
      <c r="G60" s="39"/>
      <c r="H60" s="39"/>
    </row>
    <row r="61" spans="7:15" x14ac:dyDescent="0.2">
      <c r="G61" s="39"/>
      <c r="H61" s="39"/>
    </row>
    <row r="62" spans="7:15" x14ac:dyDescent="0.2">
      <c r="G62" s="39"/>
      <c r="H62" s="39"/>
    </row>
    <row r="63" spans="7:15" x14ac:dyDescent="0.2">
      <c r="G63" s="39"/>
      <c r="H63" s="39"/>
    </row>
    <row r="64" spans="7:15" x14ac:dyDescent="0.2">
      <c r="G64" s="39"/>
      <c r="H64" s="39"/>
    </row>
    <row r="65" spans="7:8" x14ac:dyDescent="0.2">
      <c r="G65" s="39"/>
      <c r="H65" s="39"/>
    </row>
    <row r="66" spans="7:8" x14ac:dyDescent="0.2">
      <c r="G66" s="39"/>
      <c r="H66" s="39"/>
    </row>
    <row r="67" spans="7:8" x14ac:dyDescent="0.2">
      <c r="G67" s="39"/>
      <c r="H67" s="39"/>
    </row>
    <row r="68" spans="7:8" x14ac:dyDescent="0.2">
      <c r="G68" s="39"/>
      <c r="H68" s="39"/>
    </row>
    <row r="69" spans="7:8" x14ac:dyDescent="0.2">
      <c r="G69" s="39"/>
      <c r="H69" s="39"/>
    </row>
    <row r="70" spans="7:8" x14ac:dyDescent="0.2">
      <c r="G70" s="39"/>
      <c r="H70" s="39"/>
    </row>
    <row r="71" spans="7:8" x14ac:dyDescent="0.2">
      <c r="G71" s="39"/>
      <c r="H71" s="39"/>
    </row>
  </sheetData>
  <sheetProtection selectLockedCells="1" selectUnlockedCells="1"/>
  <mergeCells count="3">
    <mergeCell ref="B3:B8"/>
    <mergeCell ref="C3:C5"/>
    <mergeCell ref="C6:C8"/>
  </mergeCells>
  <phoneticPr fontId="8" type="noConversion"/>
  <hyperlinks>
    <hyperlink ref="P12" location="ÍNDICE!A1" display="Voltar ao índice"/>
  </hyperlinks>
  <pageMargins left="0.55118110236220474" right="0.35433070866141736" top="0.98425196850393704" bottom="0.98425196850393704" header="0.51181102362204722" footer="0.51181102362204722"/>
  <pageSetup paperSize="9" scale="66" firstPageNumber="0" orientation="landscape" r:id="rId1"/>
  <headerFooter alignWithMargins="0"/>
  <ignoredErrors>
    <ignoredError sqref="E5:I5 J5:N5 O5:Q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59"/>
  <sheetViews>
    <sheetView showGridLines="0" zoomScaleNormal="100" workbookViewId="0"/>
  </sheetViews>
  <sheetFormatPr defaultRowHeight="12.75" x14ac:dyDescent="0.2"/>
  <cols>
    <col min="1" max="1" width="2.42578125" style="1" customWidth="1"/>
    <col min="2" max="2" width="31.42578125" style="1" customWidth="1"/>
    <col min="3" max="3" width="10.7109375" style="1" customWidth="1"/>
    <col min="4" max="4" width="11.7109375" style="1" customWidth="1"/>
    <col min="5" max="5" width="2.7109375" style="1" customWidth="1"/>
    <col min="6" max="6" width="30.85546875" style="1" customWidth="1"/>
    <col min="7" max="7" width="10.7109375" style="1" customWidth="1"/>
    <col min="8" max="8" width="11.7109375" style="1" customWidth="1"/>
    <col min="9" max="9" width="7.7109375" style="1" customWidth="1"/>
    <col min="10" max="16384" width="9.140625" style="1"/>
  </cols>
  <sheetData>
    <row r="1" spans="2:18" ht="24" customHeight="1" x14ac:dyDescent="0.2">
      <c r="B1" s="38" t="s">
        <v>52</v>
      </c>
    </row>
    <row r="2" spans="2:18" ht="18" customHeight="1" x14ac:dyDescent="0.2">
      <c r="B2" s="15">
        <v>2021</v>
      </c>
      <c r="F2" s="15">
        <v>2022</v>
      </c>
    </row>
    <row r="3" spans="2:18" ht="30" customHeight="1" x14ac:dyDescent="0.2">
      <c r="B3" s="3"/>
      <c r="C3" s="41" t="s">
        <v>41</v>
      </c>
      <c r="D3" s="41" t="s">
        <v>11</v>
      </c>
      <c r="F3" s="3"/>
      <c r="G3" s="41" t="s">
        <v>41</v>
      </c>
      <c r="H3" s="41" t="s">
        <v>11</v>
      </c>
    </row>
    <row r="4" spans="2:18" ht="15.95" customHeight="1" x14ac:dyDescent="0.2">
      <c r="B4" s="37" t="s">
        <v>12</v>
      </c>
      <c r="C4" s="5">
        <v>8620.0380000000005</v>
      </c>
      <c r="D4" s="5">
        <v>13393.013999999999</v>
      </c>
      <c r="F4" s="37" t="s">
        <v>12</v>
      </c>
      <c r="G4" s="5">
        <v>10305.777</v>
      </c>
      <c r="H4" s="5">
        <v>22634.71</v>
      </c>
      <c r="L4" s="11"/>
      <c r="M4" s="11"/>
      <c r="Q4" s="9"/>
    </row>
    <row r="5" spans="2:18" ht="15.95" customHeight="1" x14ac:dyDescent="0.2">
      <c r="B5" s="42" t="s">
        <v>30</v>
      </c>
      <c r="C5" s="43">
        <v>401.00099999999998</v>
      </c>
      <c r="D5" s="43">
        <v>1442.816</v>
      </c>
      <c r="F5" s="42" t="s">
        <v>30</v>
      </c>
      <c r="G5" s="43">
        <v>349.04399999999998</v>
      </c>
      <c r="H5" s="43">
        <v>1060.163</v>
      </c>
      <c r="K5" s="36"/>
      <c r="L5" s="36"/>
      <c r="M5" s="36"/>
      <c r="N5" s="36"/>
      <c r="Q5" s="39"/>
      <c r="R5" s="39"/>
    </row>
    <row r="6" spans="2:18" ht="15.95" customHeight="1" x14ac:dyDescent="0.2">
      <c r="B6" s="37" t="s">
        <v>13</v>
      </c>
      <c r="C6" s="4">
        <v>184.62899999999999</v>
      </c>
      <c r="D6" s="4">
        <v>590.851</v>
      </c>
      <c r="F6" s="37" t="s">
        <v>55</v>
      </c>
      <c r="G6" s="4">
        <v>30.696999999999999</v>
      </c>
      <c r="H6" s="4">
        <v>267.91399999999999</v>
      </c>
      <c r="J6" s="9"/>
      <c r="K6" s="36"/>
      <c r="Q6" s="39"/>
      <c r="R6" s="39"/>
    </row>
    <row r="7" spans="2:18" ht="15.95" customHeight="1" x14ac:dyDescent="0.2">
      <c r="B7" s="42" t="s">
        <v>113</v>
      </c>
      <c r="C7" s="43">
        <v>65.734999999999999</v>
      </c>
      <c r="D7" s="43">
        <v>339.21300000000002</v>
      </c>
      <c r="F7" s="42" t="s">
        <v>13</v>
      </c>
      <c r="G7" s="43">
        <v>57.259</v>
      </c>
      <c r="H7" s="43">
        <v>199.90799999999999</v>
      </c>
      <c r="J7" s="9"/>
      <c r="K7" s="36"/>
      <c r="Q7" s="39"/>
      <c r="R7" s="39"/>
    </row>
    <row r="8" spans="2:18" ht="15.95" customHeight="1" x14ac:dyDescent="0.2">
      <c r="B8" s="37" t="s">
        <v>98</v>
      </c>
      <c r="C8" s="4">
        <v>114.13800000000001</v>
      </c>
      <c r="D8" s="4">
        <v>278.13099999999997</v>
      </c>
      <c r="F8" s="37" t="s">
        <v>53</v>
      </c>
      <c r="G8" s="4">
        <v>32.938000000000002</v>
      </c>
      <c r="H8" s="4">
        <v>178.131</v>
      </c>
      <c r="K8" s="36"/>
      <c r="Q8" s="39"/>
      <c r="R8" s="39"/>
    </row>
    <row r="9" spans="2:18" ht="15.95" customHeight="1" x14ac:dyDescent="0.2">
      <c r="B9" s="44" t="s">
        <v>44</v>
      </c>
      <c r="C9" s="45">
        <v>33.683999999999997</v>
      </c>
      <c r="D9" s="45">
        <v>151.02099999999999</v>
      </c>
      <c r="F9" s="44" t="s">
        <v>108</v>
      </c>
      <c r="G9" s="45">
        <v>94.052999999999997</v>
      </c>
      <c r="H9" s="45">
        <v>176.65</v>
      </c>
      <c r="K9" s="36"/>
      <c r="L9" s="36"/>
      <c r="M9" s="36"/>
      <c r="N9" s="36"/>
      <c r="Q9" s="39"/>
      <c r="R9" s="39"/>
    </row>
    <row r="10" spans="2:18" ht="15.95" customHeight="1" x14ac:dyDescent="0.2">
      <c r="B10" s="46" t="s">
        <v>55</v>
      </c>
      <c r="C10" s="4">
        <v>20.021999999999998</v>
      </c>
      <c r="D10" s="4">
        <v>147.93899999999999</v>
      </c>
      <c r="F10" s="46" t="s">
        <v>44</v>
      </c>
      <c r="G10" s="4">
        <v>26.24</v>
      </c>
      <c r="H10" s="4">
        <v>133.37200000000001</v>
      </c>
      <c r="J10" s="9"/>
      <c r="K10" s="36"/>
      <c r="L10" s="36"/>
      <c r="M10" s="36"/>
      <c r="N10" s="36"/>
      <c r="Q10" s="39"/>
      <c r="R10" s="39"/>
    </row>
    <row r="11" spans="2:18" ht="15.95" customHeight="1" x14ac:dyDescent="0.2">
      <c r="B11" s="42" t="s">
        <v>39</v>
      </c>
      <c r="C11" s="43">
        <v>22.268000000000001</v>
      </c>
      <c r="D11" s="43">
        <v>112.033</v>
      </c>
      <c r="F11" s="42" t="s">
        <v>113</v>
      </c>
      <c r="G11" s="43">
        <v>19.718</v>
      </c>
      <c r="H11" s="43">
        <v>116.032</v>
      </c>
      <c r="J11" s="9"/>
      <c r="K11" s="36"/>
      <c r="Q11" s="39"/>
      <c r="R11" s="39"/>
    </row>
    <row r="12" spans="2:18" ht="15.95" customHeight="1" x14ac:dyDescent="0.2">
      <c r="B12" s="37" t="s">
        <v>31</v>
      </c>
      <c r="C12" s="5">
        <v>33.987000000000002</v>
      </c>
      <c r="D12" s="5">
        <v>97.725999999999999</v>
      </c>
      <c r="F12" s="37" t="s">
        <v>58</v>
      </c>
      <c r="G12" s="5">
        <v>13.571</v>
      </c>
      <c r="H12" s="5">
        <v>91.397999999999996</v>
      </c>
      <c r="J12" s="9"/>
      <c r="K12" s="36"/>
      <c r="L12" s="36"/>
      <c r="M12" s="36"/>
      <c r="N12" s="36"/>
      <c r="Q12" s="39"/>
      <c r="R12" s="39"/>
    </row>
    <row r="13" spans="2:18" ht="15.95" customHeight="1" x14ac:dyDescent="0.2">
      <c r="B13" s="48" t="s">
        <v>53</v>
      </c>
      <c r="C13" s="43">
        <v>17.832999999999998</v>
      </c>
      <c r="D13" s="43">
        <v>97.573999999999998</v>
      </c>
      <c r="F13" s="48" t="s">
        <v>112</v>
      </c>
      <c r="G13" s="43">
        <v>14.198</v>
      </c>
      <c r="H13" s="43">
        <v>90.441999999999993</v>
      </c>
      <c r="J13" s="9"/>
      <c r="K13" s="39"/>
      <c r="Q13" s="39"/>
      <c r="R13" s="39"/>
    </row>
    <row r="14" spans="2:18" ht="15.95" customHeight="1" x14ac:dyDescent="0.2">
      <c r="B14" s="37" t="s">
        <v>38</v>
      </c>
      <c r="C14" s="5">
        <f>C15-SUM(C4:C13)</f>
        <v>121.49799999999959</v>
      </c>
      <c r="D14" s="5">
        <f>D15-SUM(D4:D13)</f>
        <v>552.22200000000157</v>
      </c>
      <c r="F14" s="37" t="s">
        <v>38</v>
      </c>
      <c r="G14" s="5">
        <f>G15-SUM(G4:G13)</f>
        <v>55.875999999998385</v>
      </c>
      <c r="H14" s="5">
        <f>H15-SUM(H4:H13)</f>
        <v>354.09400000000096</v>
      </c>
      <c r="J14" s="9"/>
      <c r="K14" s="9"/>
      <c r="Q14" s="9"/>
      <c r="R14" s="9"/>
    </row>
    <row r="15" spans="2:18" ht="20.100000000000001" customHeight="1" x14ac:dyDescent="0.2">
      <c r="B15" s="47" t="s">
        <v>32</v>
      </c>
      <c r="C15" s="52">
        <v>9634.8330000000024</v>
      </c>
      <c r="D15" s="52">
        <v>17202.54</v>
      </c>
      <c r="F15" s="47" t="s">
        <v>32</v>
      </c>
      <c r="G15" s="52">
        <v>10999.370999999999</v>
      </c>
      <c r="H15" s="52">
        <v>25302.814000000002</v>
      </c>
      <c r="J15" s="9"/>
      <c r="K15" s="9"/>
      <c r="Q15" s="9"/>
      <c r="R15" s="9"/>
    </row>
    <row r="16" spans="2:18" x14ac:dyDescent="0.2">
      <c r="J16" s="9"/>
      <c r="K16" s="9"/>
      <c r="Q16" s="9"/>
      <c r="R16" s="9"/>
    </row>
    <row r="17" spans="2:18" x14ac:dyDescent="0.2">
      <c r="J17" s="11"/>
      <c r="K17" s="11"/>
      <c r="Q17" s="9"/>
      <c r="R17" s="9"/>
    </row>
    <row r="18" spans="2:18" ht="24" customHeight="1" x14ac:dyDescent="0.2">
      <c r="B18" s="38" t="s">
        <v>57</v>
      </c>
      <c r="H18" s="10" t="s">
        <v>8</v>
      </c>
      <c r="J18" s="11"/>
      <c r="K18" s="11"/>
      <c r="Q18" s="9"/>
      <c r="R18" s="9"/>
    </row>
    <row r="19" spans="2:18" ht="18" customHeight="1" x14ac:dyDescent="0.2">
      <c r="B19" s="15">
        <v>2021</v>
      </c>
      <c r="F19" s="15">
        <v>2022</v>
      </c>
      <c r="J19" s="11"/>
      <c r="K19" s="11"/>
      <c r="Q19" s="9"/>
      <c r="R19" s="9"/>
    </row>
    <row r="20" spans="2:18" ht="30" customHeight="1" x14ac:dyDescent="0.2">
      <c r="B20" s="3"/>
      <c r="C20" s="41" t="s">
        <v>41</v>
      </c>
      <c r="D20" s="41" t="s">
        <v>11</v>
      </c>
      <c r="F20" s="3"/>
      <c r="G20" s="41" t="s">
        <v>41</v>
      </c>
      <c r="H20" s="41" t="s">
        <v>11</v>
      </c>
      <c r="J20" s="11"/>
      <c r="K20" s="11"/>
      <c r="Q20" s="9"/>
      <c r="R20" s="9"/>
    </row>
    <row r="21" spans="2:18" ht="15.95" customHeight="1" x14ac:dyDescent="0.2">
      <c r="B21" s="37" t="s">
        <v>12</v>
      </c>
      <c r="C21" s="5">
        <v>1560.2719999999999</v>
      </c>
      <c r="D21" s="5">
        <v>4668.6260000000002</v>
      </c>
      <c r="F21" s="37" t="s">
        <v>12</v>
      </c>
      <c r="G21" s="5">
        <v>2524.7109999999998</v>
      </c>
      <c r="H21" s="5">
        <v>7414.6059999999998</v>
      </c>
      <c r="Q21" s="9"/>
      <c r="R21" s="9"/>
    </row>
    <row r="22" spans="2:18" ht="15.95" customHeight="1" x14ac:dyDescent="0.2">
      <c r="B22" s="42" t="s">
        <v>54</v>
      </c>
      <c r="C22" s="43">
        <v>4180.6000000000004</v>
      </c>
      <c r="D22" s="43">
        <v>4154.3140000000003</v>
      </c>
      <c r="F22" s="42" t="s">
        <v>54</v>
      </c>
      <c r="G22" s="43">
        <v>5034.3999999999996</v>
      </c>
      <c r="H22" s="43">
        <v>5375.8459999999995</v>
      </c>
      <c r="Q22" s="9"/>
      <c r="R22" s="9"/>
    </row>
    <row r="23" spans="2:18" ht="15.95" customHeight="1" x14ac:dyDescent="0.2">
      <c r="B23" s="37" t="s">
        <v>94</v>
      </c>
      <c r="C23" s="5">
        <v>1203.02</v>
      </c>
      <c r="D23" s="5">
        <v>3416.4119999999998</v>
      </c>
      <c r="F23" s="37" t="s">
        <v>59</v>
      </c>
      <c r="G23" s="5">
        <v>2164.4029999999998</v>
      </c>
      <c r="H23" s="5">
        <v>5080.6509999999998</v>
      </c>
      <c r="Q23" s="9"/>
      <c r="R23" s="9"/>
    </row>
    <row r="24" spans="2:18" ht="15.95" customHeight="1" x14ac:dyDescent="0.2">
      <c r="B24" s="42" t="s">
        <v>59</v>
      </c>
      <c r="C24" s="43">
        <v>1483.979</v>
      </c>
      <c r="D24" s="43">
        <v>2649.7829999999999</v>
      </c>
      <c r="F24" s="42" t="s">
        <v>94</v>
      </c>
      <c r="G24" s="43">
        <v>1108.0840000000001</v>
      </c>
      <c r="H24" s="43">
        <v>3728.585</v>
      </c>
      <c r="Q24" s="9"/>
      <c r="R24" s="9"/>
    </row>
    <row r="25" spans="2:18" ht="15.95" customHeight="1" x14ac:dyDescent="0.2">
      <c r="B25" s="37" t="s">
        <v>30</v>
      </c>
      <c r="C25" s="5">
        <v>373.21899999999999</v>
      </c>
      <c r="D25" s="5">
        <v>1449.1690000000001</v>
      </c>
      <c r="F25" s="37" t="s">
        <v>111</v>
      </c>
      <c r="G25" s="5">
        <v>890.78200000000004</v>
      </c>
      <c r="H25" s="5">
        <v>2741.39</v>
      </c>
    </row>
    <row r="26" spans="2:18" ht="15.95" customHeight="1" x14ac:dyDescent="0.2">
      <c r="B26" s="42" t="s">
        <v>31</v>
      </c>
      <c r="C26" s="43">
        <v>422.51</v>
      </c>
      <c r="D26" s="43">
        <v>1096.72</v>
      </c>
      <c r="F26" s="42" t="s">
        <v>30</v>
      </c>
      <c r="G26" s="43">
        <v>328.54399999999998</v>
      </c>
      <c r="H26" s="43">
        <v>1655.7950000000001</v>
      </c>
    </row>
    <row r="27" spans="2:18" ht="15.95" customHeight="1" x14ac:dyDescent="0.2">
      <c r="B27" s="37" t="s">
        <v>93</v>
      </c>
      <c r="C27" s="4">
        <v>147.30000000000001</v>
      </c>
      <c r="D27" s="4">
        <v>436.19099999999997</v>
      </c>
      <c r="F27" s="37" t="s">
        <v>110</v>
      </c>
      <c r="G27" s="4">
        <v>502.12400000000002</v>
      </c>
      <c r="H27" s="4">
        <v>874.42600000000004</v>
      </c>
      <c r="Q27" s="9"/>
      <c r="R27" s="9"/>
    </row>
    <row r="28" spans="2:18" ht="15.95" customHeight="1" x14ac:dyDescent="0.2">
      <c r="B28" s="42" t="s">
        <v>56</v>
      </c>
      <c r="C28" s="43">
        <v>64.123999999999995</v>
      </c>
      <c r="D28" s="43">
        <v>158.547</v>
      </c>
      <c r="F28" s="42" t="s">
        <v>95</v>
      </c>
      <c r="G28" s="43">
        <v>413.41500000000002</v>
      </c>
      <c r="H28" s="43">
        <v>576.74900000000002</v>
      </c>
      <c r="Q28" s="9"/>
      <c r="R28" s="9"/>
    </row>
    <row r="29" spans="2:18" ht="15.95" customHeight="1" x14ac:dyDescent="0.2">
      <c r="B29" s="37" t="s">
        <v>13</v>
      </c>
      <c r="C29" s="4">
        <v>11.483000000000001</v>
      </c>
      <c r="D29" s="4">
        <v>74.247</v>
      </c>
      <c r="F29" s="37" t="s">
        <v>56</v>
      </c>
      <c r="G29" s="4">
        <v>170.47200000000001</v>
      </c>
      <c r="H29" s="4">
        <v>449.471</v>
      </c>
      <c r="I29" s="11"/>
      <c r="Q29" s="9"/>
      <c r="R29" s="9"/>
    </row>
    <row r="30" spans="2:18" ht="15.95" customHeight="1" x14ac:dyDescent="0.2">
      <c r="B30" s="44" t="s">
        <v>58</v>
      </c>
      <c r="C30" s="45">
        <v>9.907</v>
      </c>
      <c r="D30" s="45">
        <v>25.672000000000001</v>
      </c>
      <c r="F30" s="44" t="s">
        <v>109</v>
      </c>
      <c r="G30" s="45">
        <v>126.173</v>
      </c>
      <c r="H30" s="45">
        <v>361.09800000000001</v>
      </c>
      <c r="I30" s="11"/>
      <c r="Q30" s="9"/>
      <c r="R30" s="9"/>
    </row>
    <row r="31" spans="2:18" ht="15.95" customHeight="1" x14ac:dyDescent="0.2">
      <c r="B31" s="37" t="s">
        <v>38</v>
      </c>
      <c r="C31" s="5">
        <f>C32-SUM(C21:C30)</f>
        <v>6.0990000000019791</v>
      </c>
      <c r="D31" s="5">
        <f>D32-SUM(D21:D30)</f>
        <v>43.221999999994296</v>
      </c>
      <c r="F31" s="37" t="s">
        <v>38</v>
      </c>
      <c r="G31" s="5">
        <f>G32-SUM(G21:G30)</f>
        <v>331.36399999999594</v>
      </c>
      <c r="H31" s="5">
        <f>H32-SUM(H21:H30)</f>
        <v>1044.9909999999982</v>
      </c>
      <c r="I31" s="11"/>
      <c r="Q31" s="9"/>
      <c r="R31" s="9"/>
    </row>
    <row r="32" spans="2:18" ht="20.100000000000001" customHeight="1" x14ac:dyDescent="0.2">
      <c r="B32" s="47" t="s">
        <v>32</v>
      </c>
      <c r="C32" s="52">
        <v>9462.512999999999</v>
      </c>
      <c r="D32" s="52">
        <v>18172.902999999991</v>
      </c>
      <c r="F32" s="47" t="s">
        <v>32</v>
      </c>
      <c r="G32" s="52">
        <v>13594.471999999996</v>
      </c>
      <c r="H32" s="52">
        <v>29303.608</v>
      </c>
      <c r="I32" s="11"/>
      <c r="Q32" s="9"/>
      <c r="R32" s="9"/>
    </row>
    <row r="33" spans="3:18" x14ac:dyDescent="0.2">
      <c r="G33" s="11"/>
      <c r="H33" s="11"/>
      <c r="I33" s="11"/>
      <c r="Q33" s="9"/>
      <c r="R33" s="9"/>
    </row>
    <row r="34" spans="3:18" x14ac:dyDescent="0.2">
      <c r="G34" s="11"/>
      <c r="I34" s="11"/>
      <c r="Q34" s="9"/>
      <c r="R34" s="9"/>
    </row>
    <row r="35" spans="3:18" x14ac:dyDescent="0.2">
      <c r="I35" s="11"/>
      <c r="L35" s="11"/>
      <c r="M35" s="11"/>
      <c r="Q35" s="9"/>
      <c r="R35" s="9"/>
    </row>
    <row r="36" spans="3:18" x14ac:dyDescent="0.2">
      <c r="C36" s="11"/>
      <c r="D36" s="11"/>
      <c r="G36" s="11"/>
      <c r="H36" s="11"/>
      <c r="Q36" s="9"/>
      <c r="R36" s="9"/>
    </row>
    <row r="37" spans="3:18" x14ac:dyDescent="0.2">
      <c r="C37" s="11"/>
      <c r="D37" s="11"/>
      <c r="G37" s="11"/>
      <c r="H37" s="11"/>
      <c r="Q37" s="9"/>
      <c r="R37" s="9"/>
    </row>
    <row r="38" spans="3:18" x14ac:dyDescent="0.2">
      <c r="F38" s="11"/>
      <c r="G38" s="11"/>
      <c r="H38" s="11"/>
      <c r="Q38" s="9"/>
      <c r="R38" s="9"/>
    </row>
    <row r="39" spans="3:18" x14ac:dyDescent="0.2">
      <c r="H39" s="11"/>
      <c r="Q39" s="9"/>
      <c r="R39" s="9"/>
    </row>
    <row r="40" spans="3:18" x14ac:dyDescent="0.2">
      <c r="H40" s="11"/>
      <c r="Q40" s="9"/>
      <c r="R40" s="9"/>
    </row>
    <row r="41" spans="3:18" x14ac:dyDescent="0.2">
      <c r="H41" s="11"/>
      <c r="Q41" s="9"/>
      <c r="R41" s="9"/>
    </row>
    <row r="42" spans="3:18" x14ac:dyDescent="0.2">
      <c r="H42" s="11"/>
      <c r="I42" s="11"/>
      <c r="Q42" s="9"/>
      <c r="R42" s="9"/>
    </row>
    <row r="43" spans="3:18" x14ac:dyDescent="0.2">
      <c r="H43" s="11"/>
      <c r="L43" s="36"/>
      <c r="M43" s="36"/>
      <c r="N43" s="36"/>
      <c r="Q43" s="9"/>
      <c r="R43" s="9"/>
    </row>
    <row r="44" spans="3:18" x14ac:dyDescent="0.2">
      <c r="H44" s="11"/>
      <c r="Q44" s="9"/>
      <c r="R44" s="9"/>
    </row>
    <row r="45" spans="3:18" x14ac:dyDescent="0.2">
      <c r="Q45" s="9"/>
      <c r="R45" s="9"/>
    </row>
    <row r="46" spans="3:18" x14ac:dyDescent="0.2">
      <c r="L46" s="36"/>
      <c r="M46" s="36"/>
      <c r="N46" s="36"/>
      <c r="Q46" s="9"/>
      <c r="R46" s="9"/>
    </row>
    <row r="47" spans="3:18" x14ac:dyDescent="0.2">
      <c r="Q47" s="9"/>
      <c r="R47" s="9"/>
    </row>
    <row r="48" spans="3:18" x14ac:dyDescent="0.2">
      <c r="H48" s="11"/>
      <c r="Q48" s="9"/>
      <c r="R48" s="9"/>
    </row>
    <row r="49" spans="8:18" x14ac:dyDescent="0.2">
      <c r="H49" s="11"/>
      <c r="Q49" s="9"/>
      <c r="R49" s="9"/>
    </row>
    <row r="50" spans="8:18" x14ac:dyDescent="0.2">
      <c r="H50" s="11"/>
      <c r="Q50" s="9"/>
      <c r="R50" s="9"/>
    </row>
    <row r="51" spans="8:18" x14ac:dyDescent="0.2">
      <c r="H51" s="11"/>
      <c r="L51" s="11"/>
      <c r="M51" s="11"/>
      <c r="Q51" s="9"/>
      <c r="R51" s="9"/>
    </row>
    <row r="52" spans="8:18" x14ac:dyDescent="0.2">
      <c r="H52" s="11"/>
      <c r="Q52" s="9"/>
      <c r="R52" s="9"/>
    </row>
    <row r="53" spans="8:18" x14ac:dyDescent="0.2">
      <c r="H53" s="11"/>
      <c r="L53" s="36"/>
      <c r="M53" s="36"/>
      <c r="N53" s="36"/>
      <c r="Q53" s="9"/>
      <c r="R53" s="9"/>
    </row>
    <row r="54" spans="8:18" x14ac:dyDescent="0.2">
      <c r="H54" s="11"/>
      <c r="Q54" s="9"/>
      <c r="R54" s="9"/>
    </row>
    <row r="55" spans="8:18" x14ac:dyDescent="0.2">
      <c r="H55" s="11"/>
      <c r="Q55" s="9"/>
      <c r="R55" s="9"/>
    </row>
    <row r="56" spans="8:18" x14ac:dyDescent="0.2">
      <c r="H56" s="11"/>
      <c r="Q56" s="9"/>
      <c r="R56" s="9"/>
    </row>
    <row r="57" spans="8:18" x14ac:dyDescent="0.2">
      <c r="H57" s="11"/>
      <c r="Q57" s="9"/>
      <c r="R57" s="9"/>
    </row>
    <row r="58" spans="8:18" x14ac:dyDescent="0.2">
      <c r="H58" s="11"/>
      <c r="Q58" s="9"/>
      <c r="R58" s="9"/>
    </row>
    <row r="59" spans="8:18" x14ac:dyDescent="0.2">
      <c r="H59" s="11"/>
      <c r="Q59" s="9"/>
      <c r="R59" s="9"/>
    </row>
    <row r="60" spans="8:18" x14ac:dyDescent="0.2">
      <c r="H60" s="11"/>
      <c r="Q60" s="9"/>
      <c r="R60" s="9"/>
    </row>
    <row r="61" spans="8:18" x14ac:dyDescent="0.2">
      <c r="H61" s="11"/>
      <c r="Q61" s="9"/>
      <c r="R61" s="9"/>
    </row>
    <row r="62" spans="8:18" x14ac:dyDescent="0.2">
      <c r="H62" s="11"/>
      <c r="I62" s="11"/>
      <c r="Q62" s="9"/>
      <c r="R62" s="9"/>
    </row>
    <row r="63" spans="8:18" x14ac:dyDescent="0.2">
      <c r="H63" s="11"/>
      <c r="Q63" s="9"/>
      <c r="R63" s="9"/>
    </row>
    <row r="64" spans="8:18" x14ac:dyDescent="0.2">
      <c r="L64" s="36"/>
      <c r="M64" s="36"/>
      <c r="N64" s="36"/>
      <c r="Q64" s="9"/>
      <c r="R64" s="9"/>
    </row>
    <row r="65" spans="8:18" x14ac:dyDescent="0.2">
      <c r="L65" s="11"/>
      <c r="M65" s="11"/>
      <c r="Q65" s="9"/>
      <c r="R65" s="9"/>
    </row>
    <row r="66" spans="8:18" x14ac:dyDescent="0.2">
      <c r="H66" s="11"/>
      <c r="L66" s="36"/>
      <c r="M66" s="36"/>
      <c r="N66" s="36"/>
      <c r="Q66" s="9"/>
      <c r="R66" s="9"/>
    </row>
    <row r="67" spans="8:18" x14ac:dyDescent="0.2">
      <c r="H67" s="11"/>
      <c r="Q67" s="9"/>
      <c r="R67" s="9"/>
    </row>
    <row r="68" spans="8:18" x14ac:dyDescent="0.2">
      <c r="H68" s="11"/>
      <c r="Q68" s="9"/>
      <c r="R68" s="9"/>
    </row>
    <row r="69" spans="8:18" x14ac:dyDescent="0.2">
      <c r="H69" s="11"/>
      <c r="Q69" s="9"/>
      <c r="R69" s="9"/>
    </row>
    <row r="70" spans="8:18" x14ac:dyDescent="0.2">
      <c r="H70" s="11"/>
      <c r="Q70" s="9"/>
      <c r="R70" s="9"/>
    </row>
    <row r="71" spans="8:18" x14ac:dyDescent="0.2">
      <c r="H71" s="11"/>
      <c r="Q71" s="9"/>
      <c r="R71" s="9"/>
    </row>
    <row r="72" spans="8:18" x14ac:dyDescent="0.2">
      <c r="H72" s="11"/>
      <c r="Q72" s="9"/>
      <c r="R72" s="9"/>
    </row>
    <row r="73" spans="8:18" x14ac:dyDescent="0.2">
      <c r="H73" s="11"/>
      <c r="Q73" s="9"/>
      <c r="R73" s="9"/>
    </row>
    <row r="74" spans="8:18" x14ac:dyDescent="0.2">
      <c r="H74" s="11"/>
      <c r="Q74" s="9"/>
      <c r="R74" s="9"/>
    </row>
    <row r="75" spans="8:18" x14ac:dyDescent="0.2">
      <c r="H75" s="11"/>
      <c r="Q75" s="9"/>
      <c r="R75" s="9"/>
    </row>
    <row r="76" spans="8:18" x14ac:dyDescent="0.2">
      <c r="H76" s="11"/>
      <c r="Q76" s="9"/>
      <c r="R76" s="9"/>
    </row>
    <row r="77" spans="8:18" x14ac:dyDescent="0.2">
      <c r="H77" s="11"/>
      <c r="Q77" s="9"/>
      <c r="R77" s="9"/>
    </row>
    <row r="78" spans="8:18" x14ac:dyDescent="0.2">
      <c r="H78" s="11"/>
      <c r="Q78" s="9"/>
      <c r="R78" s="9"/>
    </row>
    <row r="79" spans="8:18" x14ac:dyDescent="0.2">
      <c r="H79" s="11"/>
      <c r="Q79" s="9"/>
      <c r="R79" s="9"/>
    </row>
    <row r="80" spans="8:18" x14ac:dyDescent="0.2">
      <c r="H80" s="11"/>
      <c r="Q80" s="9"/>
      <c r="R80" s="9"/>
    </row>
    <row r="81" spans="7:18" x14ac:dyDescent="0.2">
      <c r="H81" s="11"/>
      <c r="Q81" s="9"/>
      <c r="R81" s="9"/>
    </row>
    <row r="82" spans="7:18" x14ac:dyDescent="0.2">
      <c r="H82" s="11"/>
      <c r="Q82" s="9"/>
      <c r="R82" s="9"/>
    </row>
    <row r="83" spans="7:18" x14ac:dyDescent="0.2">
      <c r="H83" s="11"/>
      <c r="Q83" s="9"/>
      <c r="R83" s="9"/>
    </row>
    <row r="84" spans="7:18" x14ac:dyDescent="0.2">
      <c r="H84" s="11"/>
      <c r="Q84" s="9"/>
      <c r="R84" s="9"/>
    </row>
    <row r="85" spans="7:18" x14ac:dyDescent="0.2">
      <c r="H85" s="11"/>
      <c r="I85" s="11"/>
      <c r="Q85" s="9"/>
      <c r="R85" s="9"/>
    </row>
    <row r="86" spans="7:18" x14ac:dyDescent="0.2">
      <c r="H86" s="11"/>
      <c r="I86" s="11"/>
      <c r="Q86" s="9"/>
      <c r="R86" s="9"/>
    </row>
    <row r="87" spans="7:18" x14ac:dyDescent="0.2">
      <c r="H87" s="11"/>
      <c r="I87" s="11"/>
      <c r="Q87" s="9"/>
      <c r="R87" s="9"/>
    </row>
    <row r="88" spans="7:18" x14ac:dyDescent="0.2">
      <c r="I88" s="11"/>
      <c r="Q88" s="9"/>
      <c r="R88" s="9"/>
    </row>
    <row r="89" spans="7:18" x14ac:dyDescent="0.2">
      <c r="I89" s="11"/>
      <c r="Q89" s="9"/>
      <c r="R89" s="9"/>
    </row>
    <row r="90" spans="7:18" x14ac:dyDescent="0.2">
      <c r="I90" s="11"/>
      <c r="Q90" s="9"/>
      <c r="R90" s="9"/>
    </row>
    <row r="91" spans="7:18" x14ac:dyDescent="0.2">
      <c r="G91" s="11"/>
      <c r="H91" s="11"/>
      <c r="I91" s="11"/>
      <c r="Q91" s="9"/>
      <c r="R91" s="9"/>
    </row>
    <row r="92" spans="7:18" x14ac:dyDescent="0.2">
      <c r="G92" s="11"/>
      <c r="H92" s="11"/>
      <c r="I92" s="11"/>
      <c r="Q92" s="9"/>
      <c r="R92" s="9"/>
    </row>
    <row r="93" spans="7:18" x14ac:dyDescent="0.2">
      <c r="G93" s="11"/>
      <c r="H93" s="11"/>
      <c r="I93" s="11"/>
      <c r="Q93" s="9"/>
      <c r="R93" s="9"/>
    </row>
    <row r="94" spans="7:18" x14ac:dyDescent="0.2">
      <c r="G94" s="11"/>
      <c r="H94" s="11"/>
      <c r="I94" s="11"/>
      <c r="Q94" s="9"/>
      <c r="R94" s="9"/>
    </row>
    <row r="95" spans="7:18" x14ac:dyDescent="0.2">
      <c r="G95" s="11"/>
      <c r="H95" s="11"/>
      <c r="I95" s="11"/>
      <c r="Q95" s="9"/>
      <c r="R95" s="9"/>
    </row>
    <row r="96" spans="7:18" x14ac:dyDescent="0.2">
      <c r="G96" s="11"/>
      <c r="H96" s="11"/>
      <c r="I96" s="11"/>
      <c r="Q96" s="9"/>
      <c r="R96" s="9"/>
    </row>
    <row r="97" spans="7:18" x14ac:dyDescent="0.2">
      <c r="G97" s="11"/>
      <c r="H97" s="11"/>
      <c r="I97" s="11"/>
      <c r="Q97" s="9"/>
      <c r="R97" s="9"/>
    </row>
    <row r="98" spans="7:18" x14ac:dyDescent="0.2">
      <c r="G98" s="11"/>
      <c r="H98" s="11"/>
      <c r="I98" s="11"/>
      <c r="Q98" s="9"/>
      <c r="R98" s="9"/>
    </row>
    <row r="99" spans="7:18" x14ac:dyDescent="0.2">
      <c r="G99" s="11"/>
      <c r="H99" s="11"/>
      <c r="I99" s="11"/>
      <c r="Q99" s="9"/>
      <c r="R99" s="9"/>
    </row>
    <row r="100" spans="7:18" x14ac:dyDescent="0.2">
      <c r="G100" s="11"/>
      <c r="H100" s="11"/>
      <c r="I100" s="11"/>
      <c r="Q100" s="9"/>
      <c r="R100" s="9"/>
    </row>
    <row r="101" spans="7:18" x14ac:dyDescent="0.2">
      <c r="G101" s="11"/>
      <c r="H101" s="11"/>
      <c r="I101" s="11"/>
      <c r="Q101" s="9"/>
      <c r="R101" s="9"/>
    </row>
    <row r="102" spans="7:18" x14ac:dyDescent="0.2">
      <c r="G102" s="11"/>
      <c r="H102" s="11"/>
      <c r="I102" s="11"/>
      <c r="Q102" s="9"/>
      <c r="R102" s="9"/>
    </row>
    <row r="103" spans="7:18" x14ac:dyDescent="0.2">
      <c r="G103" s="11"/>
      <c r="H103" s="11"/>
      <c r="I103" s="11"/>
      <c r="Q103" s="9"/>
      <c r="R103" s="9"/>
    </row>
    <row r="104" spans="7:18" x14ac:dyDescent="0.2">
      <c r="G104" s="11"/>
      <c r="H104" s="11"/>
      <c r="I104" s="11"/>
      <c r="Q104" s="9"/>
      <c r="R104" s="9"/>
    </row>
    <row r="105" spans="7:18" x14ac:dyDescent="0.2">
      <c r="G105" s="11"/>
      <c r="H105" s="11"/>
      <c r="I105" s="11"/>
      <c r="Q105" s="9"/>
      <c r="R105" s="9"/>
    </row>
    <row r="106" spans="7:18" x14ac:dyDescent="0.2">
      <c r="G106" s="11"/>
      <c r="H106" s="11"/>
      <c r="I106" s="11"/>
      <c r="Q106" s="9"/>
      <c r="R106" s="9"/>
    </row>
    <row r="107" spans="7:18" x14ac:dyDescent="0.2">
      <c r="G107" s="11"/>
      <c r="H107" s="11"/>
      <c r="I107" s="11"/>
      <c r="Q107" s="9"/>
      <c r="R107" s="9"/>
    </row>
    <row r="108" spans="7:18" x14ac:dyDescent="0.2">
      <c r="G108" s="11"/>
      <c r="H108" s="11"/>
      <c r="I108" s="11"/>
      <c r="Q108" s="9"/>
      <c r="R108" s="9"/>
    </row>
    <row r="109" spans="7:18" x14ac:dyDescent="0.2">
      <c r="G109" s="11"/>
      <c r="H109" s="11"/>
      <c r="I109" s="11"/>
      <c r="Q109" s="9"/>
      <c r="R109" s="9"/>
    </row>
    <row r="110" spans="7:18" x14ac:dyDescent="0.2">
      <c r="G110" s="11"/>
      <c r="H110" s="11"/>
      <c r="Q110" s="9"/>
      <c r="R110" s="9"/>
    </row>
    <row r="111" spans="7:18" x14ac:dyDescent="0.2">
      <c r="G111" s="11"/>
      <c r="H111" s="11"/>
      <c r="Q111" s="9"/>
      <c r="R111" s="9"/>
    </row>
    <row r="112" spans="7:18" x14ac:dyDescent="0.2">
      <c r="G112" s="11"/>
      <c r="H112" s="11"/>
      <c r="Q112" s="9"/>
      <c r="R112" s="9"/>
    </row>
    <row r="113" spans="7:18" x14ac:dyDescent="0.2">
      <c r="G113" s="11"/>
      <c r="H113" s="11"/>
      <c r="Q113" s="9"/>
      <c r="R113" s="9"/>
    </row>
    <row r="114" spans="7:18" x14ac:dyDescent="0.2">
      <c r="G114" s="11"/>
      <c r="H114" s="11"/>
      <c r="Q114" s="9"/>
      <c r="R114" s="9"/>
    </row>
    <row r="115" spans="7:18" x14ac:dyDescent="0.2">
      <c r="G115" s="11"/>
      <c r="H115" s="11"/>
      <c r="Q115" s="9"/>
      <c r="R115" s="9"/>
    </row>
    <row r="116" spans="7:18" x14ac:dyDescent="0.2">
      <c r="G116" s="11"/>
      <c r="H116" s="11"/>
    </row>
    <row r="117" spans="7:18" x14ac:dyDescent="0.2">
      <c r="G117" s="11"/>
      <c r="H117" s="11"/>
    </row>
    <row r="118" spans="7:18" x14ac:dyDescent="0.2">
      <c r="G118" s="11"/>
      <c r="H118" s="11"/>
    </row>
    <row r="119" spans="7:18" x14ac:dyDescent="0.2">
      <c r="G119" s="11"/>
      <c r="H119" s="11"/>
    </row>
    <row r="120" spans="7:18" x14ac:dyDescent="0.2">
      <c r="G120" s="11"/>
      <c r="H120" s="11"/>
    </row>
    <row r="121" spans="7:18" x14ac:dyDescent="0.2">
      <c r="G121" s="11"/>
      <c r="H121" s="11"/>
    </row>
    <row r="122" spans="7:18" x14ac:dyDescent="0.2">
      <c r="G122" s="11"/>
      <c r="H122" s="11"/>
    </row>
    <row r="123" spans="7:18" x14ac:dyDescent="0.2">
      <c r="G123" s="11"/>
      <c r="H123" s="11"/>
    </row>
    <row r="124" spans="7:18" x14ac:dyDescent="0.2">
      <c r="G124" s="11"/>
      <c r="H124" s="11"/>
    </row>
    <row r="125" spans="7:18" x14ac:dyDescent="0.2">
      <c r="G125" s="11"/>
      <c r="H125" s="11"/>
    </row>
    <row r="126" spans="7:18" x14ac:dyDescent="0.2">
      <c r="G126" s="11"/>
      <c r="H126" s="11"/>
    </row>
    <row r="127" spans="7:18" x14ac:dyDescent="0.2">
      <c r="G127" s="11"/>
      <c r="H127" s="11"/>
    </row>
    <row r="128" spans="7:18" x14ac:dyDescent="0.2">
      <c r="G128" s="11"/>
      <c r="H128" s="11"/>
    </row>
    <row r="129" spans="7:8" x14ac:dyDescent="0.2">
      <c r="G129" s="11"/>
      <c r="H129" s="11"/>
    </row>
    <row r="130" spans="7:8" x14ac:dyDescent="0.2">
      <c r="G130" s="11"/>
      <c r="H130" s="11"/>
    </row>
    <row r="131" spans="7:8" x14ac:dyDescent="0.2">
      <c r="G131" s="11"/>
      <c r="H131" s="11"/>
    </row>
    <row r="132" spans="7:8" x14ac:dyDescent="0.2">
      <c r="G132" s="11"/>
      <c r="H132" s="11"/>
    </row>
    <row r="133" spans="7:8" x14ac:dyDescent="0.2">
      <c r="G133" s="11"/>
      <c r="H133" s="11"/>
    </row>
    <row r="134" spans="7:8" x14ac:dyDescent="0.2">
      <c r="G134" s="11"/>
      <c r="H134" s="11"/>
    </row>
    <row r="135" spans="7:8" x14ac:dyDescent="0.2">
      <c r="G135" s="11"/>
      <c r="H135" s="11"/>
    </row>
    <row r="136" spans="7:8" x14ac:dyDescent="0.2">
      <c r="G136" s="11"/>
      <c r="H136" s="11"/>
    </row>
    <row r="137" spans="7:8" x14ac:dyDescent="0.2">
      <c r="G137" s="11"/>
      <c r="H137" s="11"/>
    </row>
    <row r="138" spans="7:8" x14ac:dyDescent="0.2">
      <c r="G138" s="11"/>
      <c r="H138" s="11"/>
    </row>
    <row r="139" spans="7:8" x14ac:dyDescent="0.2">
      <c r="G139" s="11"/>
      <c r="H139" s="11"/>
    </row>
    <row r="140" spans="7:8" x14ac:dyDescent="0.2">
      <c r="G140" s="11"/>
      <c r="H140" s="11"/>
    </row>
    <row r="141" spans="7:8" x14ac:dyDescent="0.2">
      <c r="G141" s="11"/>
      <c r="H141" s="11"/>
    </row>
    <row r="142" spans="7:8" x14ac:dyDescent="0.2">
      <c r="G142" s="11"/>
      <c r="H142" s="11"/>
    </row>
    <row r="143" spans="7:8" x14ac:dyDescent="0.2">
      <c r="G143" s="11"/>
      <c r="H143" s="11"/>
    </row>
    <row r="144" spans="7:8" x14ac:dyDescent="0.2">
      <c r="G144" s="11"/>
      <c r="H144" s="11"/>
    </row>
    <row r="145" spans="7:8" x14ac:dyDescent="0.2">
      <c r="G145" s="11"/>
      <c r="H145" s="11"/>
    </row>
    <row r="146" spans="7:8" x14ac:dyDescent="0.2">
      <c r="G146" s="11"/>
      <c r="H146" s="11"/>
    </row>
    <row r="147" spans="7:8" x14ac:dyDescent="0.2">
      <c r="G147" s="11"/>
      <c r="H147" s="11"/>
    </row>
    <row r="148" spans="7:8" x14ac:dyDescent="0.2">
      <c r="G148" s="11"/>
      <c r="H148" s="11"/>
    </row>
    <row r="149" spans="7:8" x14ac:dyDescent="0.2">
      <c r="G149" s="11"/>
      <c r="H149" s="11"/>
    </row>
    <row r="150" spans="7:8" x14ac:dyDescent="0.2">
      <c r="G150" s="11"/>
      <c r="H150" s="11"/>
    </row>
    <row r="151" spans="7:8" x14ac:dyDescent="0.2">
      <c r="G151" s="11"/>
      <c r="H151" s="11"/>
    </row>
    <row r="152" spans="7:8" x14ac:dyDescent="0.2">
      <c r="G152" s="11"/>
      <c r="H152" s="11"/>
    </row>
    <row r="153" spans="7:8" x14ac:dyDescent="0.2">
      <c r="G153" s="11"/>
      <c r="H153" s="11"/>
    </row>
    <row r="154" spans="7:8" x14ac:dyDescent="0.2">
      <c r="G154" s="11"/>
      <c r="H154" s="11"/>
    </row>
    <row r="155" spans="7:8" x14ac:dyDescent="0.2">
      <c r="G155" s="11"/>
      <c r="H155" s="11"/>
    </row>
    <row r="156" spans="7:8" x14ac:dyDescent="0.2">
      <c r="G156" s="11"/>
      <c r="H156" s="11"/>
    </row>
    <row r="157" spans="7:8" x14ac:dyDescent="0.2">
      <c r="G157" s="11"/>
      <c r="H157" s="11"/>
    </row>
    <row r="158" spans="7:8" x14ac:dyDescent="0.2">
      <c r="G158" s="11"/>
      <c r="H158" s="11"/>
    </row>
    <row r="159" spans="7:8" x14ac:dyDescent="0.2">
      <c r="G159" s="11"/>
      <c r="H159" s="11"/>
    </row>
  </sheetData>
  <sheetProtection selectLockedCells="1" selectUnlockedCells="1"/>
  <sortState ref="L71:N122">
    <sortCondition descending="1" ref="N71:N122"/>
  </sortState>
  <phoneticPr fontId="8" type="noConversion"/>
  <hyperlinks>
    <hyperlink ref="H18" location="ÍNDICE!A1" display="Voltar ao índice"/>
  </hyperlinks>
  <pageMargins left="0.74803149606299213" right="0.74803149606299213" top="0.98425196850393704" bottom="0.98425196850393704" header="0.51181102362204722" footer="0.51181102362204722"/>
  <pageSetup paperSize="9" scale="7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95" zoomScaleNormal="95" workbookViewId="0"/>
  </sheetViews>
  <sheetFormatPr defaultRowHeight="12.75" x14ac:dyDescent="0.2"/>
  <cols>
    <col min="1" max="1" width="2.42578125" style="1" customWidth="1"/>
    <col min="2" max="2" width="25" customWidth="1"/>
    <col min="3" max="3" width="11.7109375" customWidth="1"/>
    <col min="4" max="16" width="12.7109375" customWidth="1"/>
    <col min="17" max="22" width="10.7109375" customWidth="1"/>
  </cols>
  <sheetData>
    <row r="1" spans="2:16" ht="29.85" customHeight="1" x14ac:dyDescent="0.2">
      <c r="B1" s="15" t="s">
        <v>60</v>
      </c>
      <c r="C1" s="1"/>
      <c r="D1" s="1"/>
      <c r="E1" s="1"/>
      <c r="F1" s="1"/>
      <c r="G1" s="1"/>
      <c r="H1" s="1"/>
      <c r="I1" s="1"/>
    </row>
    <row r="2" spans="2:16" ht="21.95" customHeight="1" x14ac:dyDescent="0.2">
      <c r="B2" s="2" t="s">
        <v>14</v>
      </c>
      <c r="C2" s="18" t="s">
        <v>1</v>
      </c>
      <c r="D2" s="16" t="s">
        <v>27</v>
      </c>
      <c r="E2" s="16">
        <v>2011</v>
      </c>
      <c r="F2" s="16">
        <v>2012</v>
      </c>
      <c r="G2" s="16">
        <v>2013</v>
      </c>
      <c r="H2" s="16">
        <v>2014</v>
      </c>
      <c r="I2" s="16">
        <v>2015</v>
      </c>
      <c r="J2" s="16">
        <v>2016</v>
      </c>
      <c r="K2" s="16">
        <v>2017</v>
      </c>
      <c r="L2" s="16">
        <v>2018</v>
      </c>
      <c r="M2" s="16">
        <v>2019</v>
      </c>
      <c r="N2" s="16">
        <v>2020</v>
      </c>
      <c r="O2" s="16">
        <v>2021</v>
      </c>
      <c r="P2" s="16" t="s">
        <v>103</v>
      </c>
    </row>
    <row r="3" spans="2:16" ht="20.100000000000001" customHeight="1" x14ac:dyDescent="0.2">
      <c r="B3" s="90" t="s">
        <v>45</v>
      </c>
      <c r="C3" s="94" t="s">
        <v>40</v>
      </c>
      <c r="D3" s="56">
        <v>7426</v>
      </c>
      <c r="E3" s="56">
        <v>7792</v>
      </c>
      <c r="F3" s="56">
        <v>6851</v>
      </c>
      <c r="G3" s="56">
        <v>9346</v>
      </c>
      <c r="H3" s="56">
        <v>10452</v>
      </c>
      <c r="I3" s="56">
        <v>12623</v>
      </c>
      <c r="J3" s="56">
        <v>14246</v>
      </c>
      <c r="K3" s="56">
        <v>10776</v>
      </c>
      <c r="L3" s="56">
        <v>9878</v>
      </c>
      <c r="M3" s="56">
        <v>10104</v>
      </c>
      <c r="N3" s="56">
        <v>9816.8669270767314</v>
      </c>
      <c r="O3" s="56">
        <v>10440.959996276912</v>
      </c>
      <c r="P3" s="56">
        <v>11465.151688601401</v>
      </c>
    </row>
    <row r="4" spans="2:16" x14ac:dyDescent="0.2">
      <c r="B4" t="s">
        <v>99</v>
      </c>
      <c r="I4" s="8"/>
    </row>
    <row r="5" spans="2:16" x14ac:dyDescent="0.2">
      <c r="H5" s="13"/>
    </row>
    <row r="6" spans="2:16" x14ac:dyDescent="0.2">
      <c r="H6" s="13"/>
      <c r="I6" s="13"/>
    </row>
    <row r="7" spans="2:16" x14ac:dyDescent="0.2">
      <c r="H7" s="12"/>
      <c r="I7" s="12"/>
      <c r="O7" s="14" t="s">
        <v>8</v>
      </c>
    </row>
    <row r="8" spans="2:16" x14ac:dyDescent="0.2">
      <c r="H8" s="12"/>
      <c r="I8" s="12"/>
      <c r="J8" s="12"/>
      <c r="K8" s="12"/>
    </row>
    <row r="9" spans="2:16" x14ac:dyDescent="0.2">
      <c r="I9" s="12"/>
      <c r="J9" s="12"/>
      <c r="K9" s="12"/>
      <c r="L9" s="12"/>
    </row>
    <row r="10" spans="2:16" x14ac:dyDescent="0.2">
      <c r="I10" s="12"/>
      <c r="J10" s="12"/>
      <c r="K10" s="12"/>
      <c r="M10" s="13"/>
    </row>
    <row r="11" spans="2:16" x14ac:dyDescent="0.2">
      <c r="M11" s="13"/>
    </row>
    <row r="12" spans="2:16" x14ac:dyDescent="0.2">
      <c r="N12" s="120"/>
      <c r="O12" s="120"/>
      <c r="P12" s="120"/>
    </row>
    <row r="13" spans="2:16" x14ac:dyDescent="0.2">
      <c r="N13" s="121"/>
      <c r="O13" s="121"/>
      <c r="P13" s="121"/>
    </row>
    <row r="14" spans="2:16" x14ac:dyDescent="0.2">
      <c r="N14" s="121"/>
      <c r="O14" s="121"/>
      <c r="P14" s="121"/>
    </row>
    <row r="15" spans="2:16" x14ac:dyDescent="0.2">
      <c r="N15" s="121"/>
      <c r="O15" s="121"/>
      <c r="P15" s="121"/>
    </row>
  </sheetData>
  <phoneticPr fontId="8" type="noConversion"/>
  <hyperlinks>
    <hyperlink ref="O7" location="ÍNDICE!A1" display="Voltar ao índice"/>
  </hyperlinks>
  <pageMargins left="0.75" right="0.75" top="1" bottom="1" header="0.5" footer="0.5"/>
  <pageSetup paperSize="9" orientation="portrait" r:id="rId1"/>
  <headerFooter alignWithMargins="0"/>
  <ignoredErrors>
    <ignoredError sqref="D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95" zoomScaleNormal="95" workbookViewId="0"/>
  </sheetViews>
  <sheetFormatPr defaultRowHeight="18" customHeight="1" x14ac:dyDescent="0.2"/>
  <cols>
    <col min="1" max="1" width="2.28515625" customWidth="1"/>
    <col min="2" max="2" width="37.42578125" style="36" customWidth="1"/>
    <col min="3" max="3" width="15.7109375" style="36" customWidth="1"/>
    <col min="4" max="16" width="12.7109375" style="36" customWidth="1"/>
    <col min="17" max="16384" width="9.140625" style="36"/>
  </cols>
  <sheetData>
    <row r="1" spans="1:16" ht="29.1" customHeight="1" x14ac:dyDescent="0.2">
      <c r="A1" s="36"/>
      <c r="B1" s="15" t="s">
        <v>77</v>
      </c>
    </row>
    <row r="2" spans="1:16" ht="24.95" customHeight="1" x14ac:dyDescent="0.2">
      <c r="A2" s="36"/>
      <c r="B2" s="57" t="s">
        <v>14</v>
      </c>
      <c r="C2" s="57" t="s">
        <v>1</v>
      </c>
      <c r="D2" s="58" t="s">
        <v>62</v>
      </c>
      <c r="E2" s="58" t="s">
        <v>63</v>
      </c>
      <c r="F2" s="58" t="s">
        <v>64</v>
      </c>
      <c r="G2" s="58" t="s">
        <v>65</v>
      </c>
      <c r="H2" s="58" t="s">
        <v>66</v>
      </c>
      <c r="I2" s="58" t="s">
        <v>67</v>
      </c>
      <c r="J2" s="58" t="s">
        <v>68</v>
      </c>
      <c r="K2" s="58" t="s">
        <v>83</v>
      </c>
      <c r="L2" s="58" t="s">
        <v>92</v>
      </c>
      <c r="M2" s="58" t="s">
        <v>96</v>
      </c>
      <c r="N2" s="58" t="s">
        <v>97</v>
      </c>
      <c r="O2" s="58" t="s">
        <v>101</v>
      </c>
      <c r="P2" s="58" t="s">
        <v>102</v>
      </c>
    </row>
    <row r="3" spans="1:16" ht="21.95" customHeight="1" x14ac:dyDescent="0.2">
      <c r="A3" s="36"/>
      <c r="B3" s="95" t="s">
        <v>75</v>
      </c>
      <c r="C3" s="96" t="s">
        <v>106</v>
      </c>
      <c r="D3" s="59">
        <v>7</v>
      </c>
      <c r="E3" s="59">
        <v>7</v>
      </c>
      <c r="F3" s="59">
        <v>8</v>
      </c>
      <c r="G3" s="59">
        <v>7</v>
      </c>
      <c r="H3" s="59">
        <v>9</v>
      </c>
      <c r="I3" s="59">
        <v>10</v>
      </c>
      <c r="J3" s="59">
        <v>13</v>
      </c>
      <c r="K3" s="59">
        <v>14</v>
      </c>
      <c r="L3" s="59">
        <v>11</v>
      </c>
      <c r="M3" s="59">
        <v>10</v>
      </c>
      <c r="N3" s="59">
        <v>10</v>
      </c>
      <c r="O3" s="59">
        <v>10</v>
      </c>
      <c r="P3" s="59">
        <v>10</v>
      </c>
    </row>
    <row r="4" spans="1:16" ht="21.95" customHeight="1" x14ac:dyDescent="0.2">
      <c r="A4" s="36"/>
      <c r="B4" s="97" t="s">
        <v>69</v>
      </c>
      <c r="C4" s="98" t="s">
        <v>106</v>
      </c>
      <c r="D4" s="60">
        <v>1</v>
      </c>
      <c r="E4" s="60">
        <v>1</v>
      </c>
      <c r="F4" s="60">
        <v>2</v>
      </c>
      <c r="G4" s="60">
        <v>2</v>
      </c>
      <c r="H4" s="60">
        <v>2</v>
      </c>
      <c r="I4" s="60">
        <v>4</v>
      </c>
      <c r="J4" s="60">
        <v>5</v>
      </c>
      <c r="K4" s="60">
        <v>6</v>
      </c>
      <c r="L4" s="60">
        <v>7</v>
      </c>
      <c r="M4" s="60">
        <v>8</v>
      </c>
      <c r="N4" s="60">
        <v>7</v>
      </c>
      <c r="O4" s="60">
        <v>9</v>
      </c>
      <c r="P4" s="60">
        <v>12</v>
      </c>
    </row>
    <row r="5" spans="1:16" ht="21.95" customHeight="1" x14ac:dyDescent="0.2">
      <c r="A5" s="36"/>
      <c r="B5" s="99" t="s">
        <v>70</v>
      </c>
      <c r="C5" s="100" t="s">
        <v>106</v>
      </c>
      <c r="D5" s="59">
        <v>1</v>
      </c>
      <c r="E5" s="59">
        <v>2</v>
      </c>
      <c r="F5" s="59">
        <v>2</v>
      </c>
      <c r="G5" s="59">
        <v>2</v>
      </c>
      <c r="H5" s="59">
        <v>2</v>
      </c>
      <c r="I5" s="59">
        <v>3</v>
      </c>
      <c r="J5" s="59">
        <v>5</v>
      </c>
      <c r="K5" s="59">
        <v>5</v>
      </c>
      <c r="L5" s="59">
        <v>7</v>
      </c>
      <c r="M5" s="59">
        <v>6</v>
      </c>
      <c r="N5" s="59">
        <v>6</v>
      </c>
      <c r="O5" s="59">
        <v>9</v>
      </c>
      <c r="P5" s="59">
        <v>9</v>
      </c>
    </row>
    <row r="6" spans="1:16" ht="21.95" customHeight="1" x14ac:dyDescent="0.2">
      <c r="A6" s="36"/>
      <c r="B6" s="97" t="s">
        <v>76</v>
      </c>
      <c r="C6" s="98" t="s">
        <v>106</v>
      </c>
      <c r="D6" s="60">
        <v>7</v>
      </c>
      <c r="E6" s="60">
        <v>6</v>
      </c>
      <c r="F6" s="60">
        <v>8</v>
      </c>
      <c r="G6" s="60">
        <v>7</v>
      </c>
      <c r="H6" s="60">
        <v>9</v>
      </c>
      <c r="I6" s="60">
        <v>11</v>
      </c>
      <c r="J6" s="60">
        <v>13</v>
      </c>
      <c r="K6" s="60">
        <v>15</v>
      </c>
      <c r="L6" s="60">
        <v>11</v>
      </c>
      <c r="M6" s="60">
        <v>12</v>
      </c>
      <c r="N6" s="60">
        <v>11</v>
      </c>
      <c r="O6" s="60">
        <v>10</v>
      </c>
      <c r="P6" s="60">
        <v>13</v>
      </c>
    </row>
    <row r="7" spans="1:16" ht="21.95" customHeight="1" x14ac:dyDescent="0.2">
      <c r="A7" s="36"/>
      <c r="B7" s="99" t="s">
        <v>80</v>
      </c>
      <c r="C7" s="100" t="s">
        <v>106</v>
      </c>
      <c r="D7" s="59" t="s">
        <v>81</v>
      </c>
      <c r="E7" s="59" t="s">
        <v>81</v>
      </c>
      <c r="F7" s="59" t="s">
        <v>81</v>
      </c>
      <c r="G7" s="59" t="s">
        <v>81</v>
      </c>
      <c r="H7" s="59" t="s">
        <v>81</v>
      </c>
      <c r="I7" s="59" t="s">
        <v>81</v>
      </c>
      <c r="J7" s="59" t="s">
        <v>81</v>
      </c>
      <c r="K7" s="59" t="s">
        <v>81</v>
      </c>
      <c r="L7" s="59" t="s">
        <v>81</v>
      </c>
      <c r="M7" s="59" t="s">
        <v>81</v>
      </c>
      <c r="N7" s="59" t="s">
        <v>81</v>
      </c>
      <c r="O7" s="59" t="s">
        <v>81</v>
      </c>
      <c r="P7" s="59" t="s">
        <v>81</v>
      </c>
    </row>
    <row r="8" spans="1:16" ht="21.95" customHeight="1" x14ac:dyDescent="0.2">
      <c r="A8" s="36"/>
      <c r="B8" s="97" t="s">
        <v>71</v>
      </c>
      <c r="C8" s="98" t="s">
        <v>106</v>
      </c>
      <c r="D8" s="60">
        <v>7</v>
      </c>
      <c r="E8" s="60">
        <v>6</v>
      </c>
      <c r="F8" s="60">
        <v>8</v>
      </c>
      <c r="G8" s="60">
        <v>7</v>
      </c>
      <c r="H8" s="60">
        <v>9</v>
      </c>
      <c r="I8" s="60">
        <v>11</v>
      </c>
      <c r="J8" s="60">
        <v>13</v>
      </c>
      <c r="K8" s="60">
        <v>15</v>
      </c>
      <c r="L8" s="60">
        <v>11</v>
      </c>
      <c r="M8" s="60">
        <v>12</v>
      </c>
      <c r="N8" s="60">
        <v>11</v>
      </c>
      <c r="O8" s="60">
        <v>10</v>
      </c>
      <c r="P8" s="60">
        <v>13</v>
      </c>
    </row>
    <row r="9" spans="1:16" ht="21.95" customHeight="1" x14ac:dyDescent="0.2">
      <c r="A9" s="36"/>
      <c r="B9" s="101" t="s">
        <v>72</v>
      </c>
      <c r="C9" s="96" t="s">
        <v>73</v>
      </c>
      <c r="D9" s="63">
        <v>0.7</v>
      </c>
      <c r="E9" s="63">
        <v>0.6</v>
      </c>
      <c r="F9" s="63">
        <v>0.8</v>
      </c>
      <c r="G9" s="63">
        <v>0.7</v>
      </c>
      <c r="H9" s="63">
        <v>0.9</v>
      </c>
      <c r="I9" s="63">
        <v>1.1000000000000001</v>
      </c>
      <c r="J9" s="63">
        <v>1.3</v>
      </c>
      <c r="K9" s="63">
        <v>1.5</v>
      </c>
      <c r="L9" s="63">
        <v>1.1000000000000001</v>
      </c>
      <c r="M9" s="63">
        <v>1.2</v>
      </c>
      <c r="N9" s="63">
        <v>1.1000000000000001</v>
      </c>
      <c r="O9" s="63">
        <v>1</v>
      </c>
      <c r="P9" s="63">
        <v>1.3</v>
      </c>
    </row>
    <row r="10" spans="1:16" ht="21.95" customHeight="1" x14ac:dyDescent="0.2">
      <c r="A10" s="36"/>
      <c r="B10" s="102" t="s">
        <v>74</v>
      </c>
      <c r="C10" s="103" t="s">
        <v>19</v>
      </c>
      <c r="D10" s="67">
        <v>100</v>
      </c>
      <c r="E10" s="67">
        <v>116.7</v>
      </c>
      <c r="F10" s="67">
        <v>100</v>
      </c>
      <c r="G10" s="67">
        <v>100</v>
      </c>
      <c r="H10" s="67">
        <v>100</v>
      </c>
      <c r="I10" s="67">
        <v>90.9</v>
      </c>
      <c r="J10" s="67">
        <v>100</v>
      </c>
      <c r="K10" s="67">
        <v>93.3</v>
      </c>
      <c r="L10" s="67">
        <v>100</v>
      </c>
      <c r="M10" s="67">
        <v>83.3</v>
      </c>
      <c r="N10" s="67">
        <v>90.9</v>
      </c>
      <c r="O10" s="67">
        <v>100</v>
      </c>
      <c r="P10" s="67">
        <v>76.900000000000006</v>
      </c>
    </row>
    <row r="11" spans="1:16" ht="12.75" x14ac:dyDescent="0.2">
      <c r="A11" s="36"/>
      <c r="B11" s="1" t="s">
        <v>78</v>
      </c>
    </row>
    <row r="12" spans="1:16" ht="12.75" x14ac:dyDescent="0.2">
      <c r="A12" s="36"/>
      <c r="B12" s="80" t="s">
        <v>82</v>
      </c>
    </row>
    <row r="13" spans="1:16" ht="12.75" x14ac:dyDescent="0.2">
      <c r="A13" s="36"/>
      <c r="B13" s="81" t="s">
        <v>100</v>
      </c>
      <c r="O13" s="8" t="s">
        <v>8</v>
      </c>
    </row>
    <row r="14" spans="1:16" ht="12.75" x14ac:dyDescent="0.2">
      <c r="A14" s="36"/>
      <c r="B14" s="64"/>
      <c r="C14" s="65"/>
    </row>
    <row r="15" spans="1:16" ht="12.75" x14ac:dyDescent="0.2">
      <c r="A15" s="36"/>
      <c r="B15" s="65"/>
      <c r="C15" s="65"/>
    </row>
    <row r="16" spans="1:16" ht="12.75" x14ac:dyDescent="0.2">
      <c r="A16" s="36"/>
      <c r="B16" s="61"/>
      <c r="C16" s="62"/>
    </row>
    <row r="17" spans="1:3" ht="12.75" x14ac:dyDescent="0.2">
      <c r="A17" s="36"/>
      <c r="B17" s="61"/>
      <c r="C17" s="62"/>
    </row>
    <row r="18" spans="1:3" ht="12.75" x14ac:dyDescent="0.2">
      <c r="A18" s="36"/>
      <c r="B18" s="61"/>
      <c r="C18" s="62"/>
    </row>
    <row r="19" spans="1:3" ht="12.75" x14ac:dyDescent="0.2">
      <c r="A19" s="36"/>
      <c r="B19" s="61"/>
      <c r="C19" s="62"/>
    </row>
    <row r="20" spans="1:3" ht="12.75" x14ac:dyDescent="0.2">
      <c r="A20" s="36"/>
      <c r="B20" s="61"/>
      <c r="C20" s="62"/>
    </row>
    <row r="21" spans="1:3" ht="12.75" x14ac:dyDescent="0.2">
      <c r="B21" s="66"/>
      <c r="C21" s="66"/>
    </row>
    <row r="22" spans="1:3" ht="12.75" x14ac:dyDescent="0.2">
      <c r="B22" s="129"/>
      <c r="C22" s="129"/>
    </row>
    <row r="32" spans="1:3" ht="12.75" x14ac:dyDescent="0.2">
      <c r="A32" s="36"/>
      <c r="B32" s="65"/>
      <c r="C32" s="65"/>
    </row>
    <row r="33" spans="1:3" ht="12.75" x14ac:dyDescent="0.2">
      <c r="A33" s="36"/>
      <c r="B33" s="65"/>
      <c r="C33" s="65"/>
    </row>
    <row r="34" spans="1:3" ht="12.75" x14ac:dyDescent="0.2">
      <c r="A34" s="36"/>
      <c r="B34" s="65"/>
      <c r="C34" s="65"/>
    </row>
  </sheetData>
  <mergeCells count="1">
    <mergeCell ref="B22:C22"/>
  </mergeCells>
  <hyperlinks>
    <hyperlink ref="O13" location="ÍNDICE!A1" display="Voltar ao í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showGridLines="0" zoomScale="95" zoomScaleNormal="95" workbookViewId="0"/>
  </sheetViews>
  <sheetFormatPr defaultRowHeight="12.75" x14ac:dyDescent="0.2"/>
  <cols>
    <col min="1" max="1" width="2.28515625" style="1" customWidth="1"/>
    <col min="2" max="2" width="40.140625" style="1" customWidth="1"/>
    <col min="3" max="3" width="8.7109375" style="1" customWidth="1"/>
    <col min="4" max="15" width="12.7109375" style="1" customWidth="1"/>
    <col min="16" max="22" width="10.7109375" style="1" customWidth="1"/>
    <col min="23" max="16384" width="9.140625" style="1"/>
  </cols>
  <sheetData>
    <row r="1" spans="2:16" ht="29.85" customHeight="1" x14ac:dyDescent="0.2">
      <c r="B1" s="23" t="s">
        <v>88</v>
      </c>
    </row>
    <row r="2" spans="2:16" ht="21.95" customHeight="1" x14ac:dyDescent="0.2">
      <c r="B2" s="68" t="s">
        <v>14</v>
      </c>
      <c r="C2" s="69" t="s">
        <v>1</v>
      </c>
      <c r="D2" s="3">
        <v>2010</v>
      </c>
      <c r="E2" s="3">
        <v>2011</v>
      </c>
      <c r="F2" s="3">
        <v>2012</v>
      </c>
      <c r="G2" s="3">
        <v>2013</v>
      </c>
      <c r="H2" s="3">
        <v>2014</v>
      </c>
      <c r="I2" s="3">
        <v>2015</v>
      </c>
      <c r="J2" s="3">
        <v>2016</v>
      </c>
      <c r="K2" s="3">
        <v>2017</v>
      </c>
      <c r="L2" s="3">
        <v>2018</v>
      </c>
      <c r="M2" s="3">
        <v>2019</v>
      </c>
      <c r="N2" s="3">
        <v>2020</v>
      </c>
      <c r="O2" s="3">
        <v>2021</v>
      </c>
      <c r="P2" s="3">
        <v>2022</v>
      </c>
    </row>
    <row r="3" spans="2:16" ht="21.95" customHeight="1" x14ac:dyDescent="0.2">
      <c r="B3" s="104" t="s">
        <v>84</v>
      </c>
      <c r="C3" s="105" t="s">
        <v>40</v>
      </c>
      <c r="D3" s="70">
        <v>7426</v>
      </c>
      <c r="E3" s="70">
        <v>7792</v>
      </c>
      <c r="F3" s="70">
        <v>6851</v>
      </c>
      <c r="G3" s="70">
        <v>9346</v>
      </c>
      <c r="H3" s="70">
        <v>10452</v>
      </c>
      <c r="I3" s="70">
        <v>12623</v>
      </c>
      <c r="J3" s="70">
        <v>14246</v>
      </c>
      <c r="K3" s="70">
        <v>10776</v>
      </c>
      <c r="L3" s="70">
        <v>9878</v>
      </c>
      <c r="M3" s="70">
        <v>10104</v>
      </c>
      <c r="N3" s="70">
        <v>9816.8669270767314</v>
      </c>
      <c r="O3" s="70">
        <v>10440.959996276912</v>
      </c>
      <c r="P3" s="70">
        <v>11465.151688601401</v>
      </c>
    </row>
    <row r="4" spans="2:16" ht="21.95" customHeight="1" x14ac:dyDescent="0.2">
      <c r="B4" s="106" t="s">
        <v>85</v>
      </c>
      <c r="C4" s="107" t="s">
        <v>40</v>
      </c>
      <c r="D4" s="75">
        <v>458.18579999999997</v>
      </c>
      <c r="E4" s="75">
        <v>338.74680000000001</v>
      </c>
      <c r="F4" s="75">
        <v>195.07300000000001</v>
      </c>
      <c r="G4" s="75">
        <v>157.49100000000001</v>
      </c>
      <c r="H4" s="75">
        <v>44.118000000000002</v>
      </c>
      <c r="I4" s="75">
        <v>33.534999999999997</v>
      </c>
      <c r="J4" s="75">
        <v>30.63</v>
      </c>
      <c r="K4" s="75">
        <v>24.166</v>
      </c>
      <c r="L4" s="75">
        <v>40.377400000000002</v>
      </c>
      <c r="M4" s="71">
        <v>13.294729999999999</v>
      </c>
      <c r="N4" s="71">
        <v>15.714040000000001</v>
      </c>
      <c r="O4" s="71"/>
      <c r="P4" s="71"/>
    </row>
    <row r="5" spans="2:16" ht="21.95" customHeight="1" x14ac:dyDescent="0.2">
      <c r="B5" s="90" t="s">
        <v>86</v>
      </c>
      <c r="C5" s="108" t="s">
        <v>19</v>
      </c>
      <c r="D5" s="72">
        <f t="shared" ref="D5:N5" si="0">D4/D3*100</f>
        <v>6.1700215459197416</v>
      </c>
      <c r="E5" s="72">
        <f t="shared" si="0"/>
        <v>4.3473665297741269</v>
      </c>
      <c r="F5" s="72">
        <f t="shared" si="0"/>
        <v>2.8473653481243617</v>
      </c>
      <c r="G5" s="72">
        <f t="shared" si="0"/>
        <v>1.6851166274341967</v>
      </c>
      <c r="H5" s="72">
        <f t="shared" si="0"/>
        <v>0.42210103329506315</v>
      </c>
      <c r="I5" s="72">
        <f t="shared" si="0"/>
        <v>0.26566584805513743</v>
      </c>
      <c r="J5" s="72">
        <f t="shared" si="0"/>
        <v>0.21500772146567457</v>
      </c>
      <c r="K5" s="72">
        <f t="shared" si="0"/>
        <v>0.22425760950259838</v>
      </c>
      <c r="L5" s="72">
        <f t="shared" si="0"/>
        <v>0.4087608827697915</v>
      </c>
      <c r="M5" s="72">
        <f t="shared" si="0"/>
        <v>0.1315788796516231</v>
      </c>
      <c r="N5" s="72">
        <f t="shared" si="0"/>
        <v>0.1600718448842143</v>
      </c>
      <c r="O5" s="72"/>
      <c r="P5" s="72"/>
    </row>
    <row r="6" spans="2:16" x14ac:dyDescent="0.2">
      <c r="B6" s="73" t="s">
        <v>87</v>
      </c>
    </row>
    <row r="12" spans="2:16" x14ac:dyDescent="0.2">
      <c r="O12" s="10" t="s">
        <v>8</v>
      </c>
    </row>
    <row r="33" spans="5:16" x14ac:dyDescent="0.2">
      <c r="G33" s="11"/>
      <c r="H33" s="11"/>
      <c r="I33" s="11"/>
    </row>
    <row r="34" spans="5:16" x14ac:dyDescent="0.2">
      <c r="F34" s="11"/>
      <c r="G34" s="11"/>
      <c r="H34" s="11"/>
      <c r="I34" s="11"/>
      <c r="L34" s="70"/>
      <c r="M34" s="70"/>
      <c r="N34" s="70"/>
      <c r="O34" s="70"/>
      <c r="P34" s="70"/>
    </row>
    <row r="35" spans="5:16" x14ac:dyDescent="0.2">
      <c r="F35" s="11"/>
      <c r="G35" s="11"/>
      <c r="H35" s="11"/>
      <c r="I35" s="11"/>
    </row>
    <row r="36" spans="5:16" x14ac:dyDescent="0.2">
      <c r="E36" s="74"/>
      <c r="F36" s="11"/>
      <c r="G36" s="11"/>
      <c r="H36" s="11"/>
      <c r="I36" s="11"/>
    </row>
    <row r="37" spans="5:16" x14ac:dyDescent="0.2">
      <c r="E37" s="74"/>
      <c r="F37" s="11"/>
      <c r="G37" s="11"/>
      <c r="H37" s="11"/>
      <c r="I37" s="11"/>
    </row>
    <row r="38" spans="5:16" x14ac:dyDescent="0.2">
      <c r="F38" s="11"/>
      <c r="G38" s="11"/>
      <c r="H38" s="11"/>
      <c r="I38" s="11"/>
    </row>
    <row r="39" spans="5:16" x14ac:dyDescent="0.2">
      <c r="F39" s="11"/>
      <c r="G39" s="11"/>
      <c r="H39" s="11"/>
      <c r="I39" s="11"/>
    </row>
    <row r="40" spans="5:16" x14ac:dyDescent="0.2">
      <c r="F40" s="11"/>
      <c r="G40" s="11"/>
      <c r="H40" s="11"/>
      <c r="I40" s="11"/>
    </row>
    <row r="41" spans="5:16" x14ac:dyDescent="0.2">
      <c r="F41" s="11"/>
      <c r="G41" s="11"/>
      <c r="H41" s="11"/>
      <c r="I41" s="11"/>
    </row>
    <row r="51" spans="4:21" x14ac:dyDescent="0.2">
      <c r="D51" s="11">
        <v>357018</v>
      </c>
      <c r="E51" s="11">
        <v>351171</v>
      </c>
      <c r="F51" s="11">
        <v>343732</v>
      </c>
      <c r="G51" s="11">
        <v>339872</v>
      </c>
      <c r="H51" s="11">
        <v>337370</v>
      </c>
      <c r="I51" s="11">
        <v>338923</v>
      </c>
      <c r="J51" s="11">
        <v>338875</v>
      </c>
      <c r="K51" s="11">
        <v>338812</v>
      </c>
      <c r="L51" s="11">
        <v>339039</v>
      </c>
      <c r="M51" s="11">
        <v>336566</v>
      </c>
      <c r="N51" s="11">
        <v>335586</v>
      </c>
      <c r="O51" s="11">
        <v>338048</v>
      </c>
      <c r="P51" s="11">
        <v>338562</v>
      </c>
      <c r="Q51" s="11">
        <v>342982</v>
      </c>
      <c r="R51" s="11">
        <v>343557</v>
      </c>
      <c r="S51" s="11">
        <v>342547</v>
      </c>
      <c r="T51" s="11">
        <v>347093</v>
      </c>
      <c r="U51" s="11">
        <v>349703</v>
      </c>
    </row>
  </sheetData>
  <hyperlinks>
    <hyperlink ref="O12" location="ÍNDICE!A1" display="Voltar ao 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1"/>
  <sheetViews>
    <sheetView showGridLines="0" zoomScale="95" zoomScaleNormal="95" workbookViewId="0"/>
  </sheetViews>
  <sheetFormatPr defaultRowHeight="12.75" x14ac:dyDescent="0.2"/>
  <cols>
    <col min="1" max="1" width="2.42578125" style="1" customWidth="1"/>
    <col min="2" max="2" width="35.5703125" style="1" customWidth="1"/>
    <col min="3" max="3" width="6.28515625" style="1" customWidth="1"/>
    <col min="4" max="16" width="12.7109375" style="1" customWidth="1"/>
    <col min="17" max="22" width="10.7109375" style="1" customWidth="1"/>
    <col min="23" max="16384" width="9.140625" style="1"/>
  </cols>
  <sheetData>
    <row r="1" spans="1:251" ht="30" customHeight="1" x14ac:dyDescent="0.2">
      <c r="A1"/>
      <c r="B1" s="23" t="s">
        <v>61</v>
      </c>
      <c r="I1" s="24"/>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1.75" customHeight="1" x14ac:dyDescent="0.2">
      <c r="A2"/>
      <c r="B2" s="2" t="s">
        <v>14</v>
      </c>
      <c r="C2" s="18" t="s">
        <v>33</v>
      </c>
      <c r="D2" s="3" t="s">
        <v>27</v>
      </c>
      <c r="E2" s="3">
        <v>2011</v>
      </c>
      <c r="F2" s="3">
        <v>2012</v>
      </c>
      <c r="G2" s="3">
        <v>2013</v>
      </c>
      <c r="H2" s="3">
        <v>2014</v>
      </c>
      <c r="I2" s="3">
        <v>2015</v>
      </c>
      <c r="J2" s="3">
        <v>2016</v>
      </c>
      <c r="K2" s="3">
        <v>2017</v>
      </c>
      <c r="L2" s="3">
        <v>2018</v>
      </c>
      <c r="M2" s="3">
        <v>2019</v>
      </c>
      <c r="N2" s="3">
        <v>2020</v>
      </c>
      <c r="O2" s="3">
        <v>2021</v>
      </c>
      <c r="P2" s="3">
        <v>2022</v>
      </c>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51" ht="18" customHeight="1" x14ac:dyDescent="0.2">
      <c r="B3" s="109" t="s">
        <v>15</v>
      </c>
      <c r="C3" s="110" t="s">
        <v>34</v>
      </c>
      <c r="D3" s="33">
        <v>7426</v>
      </c>
      <c r="E3" s="33">
        <v>7792</v>
      </c>
      <c r="F3" s="33">
        <v>6851</v>
      </c>
      <c r="G3" s="33">
        <v>9346</v>
      </c>
      <c r="H3" s="33">
        <v>10452</v>
      </c>
      <c r="I3" s="33">
        <v>12623</v>
      </c>
      <c r="J3" s="33">
        <v>14246</v>
      </c>
      <c r="K3" s="33">
        <v>10776</v>
      </c>
      <c r="L3" s="33">
        <v>9878</v>
      </c>
      <c r="M3" s="33">
        <v>10104</v>
      </c>
      <c r="N3" s="33">
        <v>9816.8669270767314</v>
      </c>
      <c r="O3" s="33">
        <v>10440.959996276912</v>
      </c>
      <c r="P3" s="33">
        <v>11465.151688601401</v>
      </c>
    </row>
    <row r="4" spans="1:251" ht="18" customHeight="1" x14ac:dyDescent="0.2">
      <c r="B4" s="111" t="s">
        <v>16</v>
      </c>
      <c r="C4" s="112" t="s">
        <v>34</v>
      </c>
      <c r="D4" s="28">
        <v>1316.2529999999999</v>
      </c>
      <c r="E4" s="28">
        <v>1434.8989999999999</v>
      </c>
      <c r="F4" s="28">
        <v>1639.3620000000001</v>
      </c>
      <c r="G4" s="28">
        <v>1897.0840000000001</v>
      </c>
      <c r="H4" s="28">
        <v>2666.7950000000001</v>
      </c>
      <c r="I4" s="28">
        <v>3672.9450000000002</v>
      </c>
      <c r="J4" s="28">
        <v>5485.6610000000001</v>
      </c>
      <c r="K4" s="28">
        <v>7457.0069999999996</v>
      </c>
      <c r="L4" s="28">
        <v>6270.31</v>
      </c>
      <c r="M4" s="28">
        <v>7552.5590000000002</v>
      </c>
      <c r="N4" s="28">
        <v>8706.848</v>
      </c>
      <c r="O4" s="28">
        <v>9462.5130000000008</v>
      </c>
      <c r="P4" s="28">
        <v>13594.472</v>
      </c>
    </row>
    <row r="5" spans="1:251" ht="18" customHeight="1" x14ac:dyDescent="0.2">
      <c r="B5" s="91" t="s">
        <v>17</v>
      </c>
      <c r="C5" s="108" t="s">
        <v>34</v>
      </c>
      <c r="D5" s="32">
        <v>1905.8409999999999</v>
      </c>
      <c r="E5" s="32">
        <v>1625.02</v>
      </c>
      <c r="F5" s="32">
        <v>1673.348</v>
      </c>
      <c r="G5" s="32">
        <v>1779.5840000000001</v>
      </c>
      <c r="H5" s="32">
        <v>2462.5549999999998</v>
      </c>
      <c r="I5" s="32">
        <v>2572.5940000000001</v>
      </c>
      <c r="J5" s="32">
        <v>5692.5680000000002</v>
      </c>
      <c r="K5" s="32">
        <v>7161.16</v>
      </c>
      <c r="L5" s="32">
        <v>4839.9539999999997</v>
      </c>
      <c r="M5" s="32">
        <v>6111.5309999999999</v>
      </c>
      <c r="N5" s="32">
        <v>7441.7920000000004</v>
      </c>
      <c r="O5" s="32">
        <v>9634.8330000000005</v>
      </c>
      <c r="P5" s="32">
        <v>10999.370999999999</v>
      </c>
    </row>
    <row r="6" spans="1:251" ht="9" customHeight="1" x14ac:dyDescent="0.2">
      <c r="B6" s="113"/>
      <c r="C6" s="114"/>
      <c r="D6" s="31"/>
      <c r="E6" s="31"/>
      <c r="F6" s="31"/>
      <c r="G6" s="31"/>
      <c r="H6" s="31"/>
      <c r="I6" s="31"/>
      <c r="J6" s="31"/>
      <c r="K6" s="31"/>
      <c r="L6" s="31"/>
      <c r="M6" s="31"/>
      <c r="N6" s="31"/>
      <c r="O6" s="31"/>
      <c r="P6" s="31"/>
    </row>
    <row r="7" spans="1:251" ht="19.350000000000001" customHeight="1" x14ac:dyDescent="0.2">
      <c r="B7" s="115" t="s">
        <v>18</v>
      </c>
      <c r="C7" s="116" t="s">
        <v>19</v>
      </c>
      <c r="D7" s="29">
        <f t="shared" ref="D7" si="0">(D5/D3)*100</f>
        <v>25.664435766226767</v>
      </c>
      <c r="E7" s="29">
        <f t="shared" ref="E7:J7" si="1">(E5/E3)*100</f>
        <v>20.854979466119097</v>
      </c>
      <c r="F7" s="29">
        <f t="shared" si="1"/>
        <v>24.424872281418768</v>
      </c>
      <c r="G7" s="29">
        <f t="shared" si="1"/>
        <v>19.041129895142308</v>
      </c>
      <c r="H7" s="29">
        <f t="shared" si="1"/>
        <v>23.560610409491005</v>
      </c>
      <c r="I7" s="29">
        <f t="shared" si="1"/>
        <v>20.380210726451718</v>
      </c>
      <c r="J7" s="29">
        <f t="shared" si="1"/>
        <v>39.959062192896255</v>
      </c>
      <c r="K7" s="29">
        <f t="shared" ref="K7:L7" si="2">(K5/K3)*100</f>
        <v>66.454714179658509</v>
      </c>
      <c r="L7" s="29">
        <f t="shared" si="2"/>
        <v>48.997307147195784</v>
      </c>
      <c r="M7" s="29">
        <f t="shared" ref="M7:N7" si="3">(M5/M3)*100</f>
        <v>60.486252969121132</v>
      </c>
      <c r="N7" s="29">
        <f t="shared" si="3"/>
        <v>75.806181903863475</v>
      </c>
      <c r="O7" s="29">
        <f t="shared" ref="O7:P7" si="4">(O5/O3)*100</f>
        <v>92.279187004218358</v>
      </c>
      <c r="P7" s="29">
        <f t="shared" si="4"/>
        <v>95.937422362545107</v>
      </c>
    </row>
    <row r="8" spans="1:251" ht="19.350000000000001" customHeight="1" x14ac:dyDescent="0.2">
      <c r="B8" s="117" t="s">
        <v>20</v>
      </c>
      <c r="C8" s="118" t="s">
        <v>34</v>
      </c>
      <c r="D8" s="25">
        <f t="shared" ref="D8" si="5">D3+D4-D5</f>
        <v>6836.4120000000003</v>
      </c>
      <c r="E8" s="25">
        <f t="shared" ref="E8:J8" si="6">E3+E4-E5</f>
        <v>7601.878999999999</v>
      </c>
      <c r="F8" s="25">
        <f t="shared" si="6"/>
        <v>6817.014000000001</v>
      </c>
      <c r="G8" s="25">
        <f t="shared" si="6"/>
        <v>9463.5</v>
      </c>
      <c r="H8" s="25">
        <f t="shared" si="6"/>
        <v>10656.24</v>
      </c>
      <c r="I8" s="25">
        <f t="shared" si="6"/>
        <v>13723.350999999999</v>
      </c>
      <c r="J8" s="25">
        <f t="shared" si="6"/>
        <v>14039.093000000001</v>
      </c>
      <c r="K8" s="25">
        <f t="shared" ref="K8:L8" si="7">K3+K4-K5</f>
        <v>11071.846999999998</v>
      </c>
      <c r="L8" s="25">
        <f t="shared" si="7"/>
        <v>11308.356000000002</v>
      </c>
      <c r="M8" s="25">
        <f t="shared" ref="M8:N8" si="8">M3+M4-M5</f>
        <v>11545.028000000002</v>
      </c>
      <c r="N8" s="25">
        <f t="shared" si="8"/>
        <v>11081.922927076732</v>
      </c>
      <c r="O8" s="25">
        <f t="shared" ref="O8:P8" si="9">O3+O4-O5</f>
        <v>10268.639996276912</v>
      </c>
      <c r="P8" s="25">
        <f t="shared" si="9"/>
        <v>14060.252688601402</v>
      </c>
    </row>
    <row r="9" spans="1:251" ht="19.350000000000001" customHeight="1" x14ac:dyDescent="0.2">
      <c r="B9" s="115" t="s">
        <v>21</v>
      </c>
      <c r="C9" s="116" t="s">
        <v>19</v>
      </c>
      <c r="D9" s="29">
        <f t="shared" ref="D9" si="10">(D3/D8)*100</f>
        <v>108.62423154134069</v>
      </c>
      <c r="E9" s="29">
        <f t="shared" ref="E9:J9" si="11">(E3/E8)*100</f>
        <v>102.5009737724055</v>
      </c>
      <c r="F9" s="29">
        <f t="shared" si="11"/>
        <v>100.49854672441627</v>
      </c>
      <c r="G9" s="29">
        <f t="shared" si="11"/>
        <v>98.758387488772641</v>
      </c>
      <c r="H9" s="29">
        <f t="shared" si="11"/>
        <v>98.083376500529269</v>
      </c>
      <c r="I9" s="29">
        <f t="shared" si="11"/>
        <v>91.981907334440407</v>
      </c>
      <c r="J9" s="29">
        <f t="shared" si="11"/>
        <v>101.47379178982574</v>
      </c>
      <c r="K9" s="29">
        <f t="shared" ref="K9:L9" si="12">(K3/K8)*100</f>
        <v>97.327934535222553</v>
      </c>
      <c r="L9" s="29">
        <f t="shared" si="12"/>
        <v>87.351335596438588</v>
      </c>
      <c r="M9" s="29">
        <f t="shared" ref="M9:N9" si="13">(M3/M8)*100</f>
        <v>87.518193979261014</v>
      </c>
      <c r="N9" s="29">
        <f t="shared" si="13"/>
        <v>88.58450822727653</v>
      </c>
      <c r="O9" s="29">
        <f t="shared" ref="O9:P9" si="14">(O3/O8)*100</f>
        <v>101.67811901149983</v>
      </c>
      <c r="P9" s="29">
        <f t="shared" si="14"/>
        <v>81.542998853044509</v>
      </c>
    </row>
    <row r="10" spans="1:251" ht="26.1" customHeight="1" x14ac:dyDescent="0.2">
      <c r="B10" s="119" t="s">
        <v>35</v>
      </c>
      <c r="C10" s="114" t="s">
        <v>19</v>
      </c>
      <c r="D10" s="26">
        <f t="shared" ref="D10" si="15">(D3-D5)/D8*100</f>
        <v>80.746435410855867</v>
      </c>
      <c r="E10" s="26">
        <f t="shared" ref="E10:J10" si="16">(E3-E5)/E8*100</f>
        <v>81.124416739598203</v>
      </c>
      <c r="F10" s="26">
        <f t="shared" si="16"/>
        <v>75.951905042295635</v>
      </c>
      <c r="G10" s="26">
        <f t="shared" si="16"/>
        <v>79.953674644687496</v>
      </c>
      <c r="H10" s="26">
        <f t="shared" si="16"/>
        <v>74.974334286765313</v>
      </c>
      <c r="I10" s="26">
        <f t="shared" si="16"/>
        <v>73.235800789471909</v>
      </c>
      <c r="J10" s="26">
        <f t="shared" si="16"/>
        <v>60.92581621903922</v>
      </c>
      <c r="K10" s="26">
        <f t="shared" ref="K10:L10" si="17">(K3-K5)/K8*100</f>
        <v>32.648933822875271</v>
      </c>
      <c r="L10" s="26">
        <f t="shared" si="17"/>
        <v>44.551533397073804</v>
      </c>
      <c r="M10" s="26">
        <f t="shared" ref="M10:N10" si="18">(M3-M5)/M8*100</f>
        <v>34.581717774959046</v>
      </c>
      <c r="N10" s="26">
        <f t="shared" si="18"/>
        <v>21.431974781864369</v>
      </c>
      <c r="O10" s="26">
        <f t="shared" ref="O10:P10" si="19">(O3-O5)/O8*100</f>
        <v>7.8503774265062125</v>
      </c>
      <c r="P10" s="26">
        <f t="shared" si="19"/>
        <v>3.3127476363138841</v>
      </c>
    </row>
    <row r="11" spans="1:251" ht="13.5" customHeight="1" x14ac:dyDescent="0.2">
      <c r="B11" s="54"/>
      <c r="C11" s="30"/>
      <c r="D11" s="55"/>
      <c r="E11" s="55"/>
      <c r="F11" s="55"/>
      <c r="G11" s="55"/>
      <c r="H11" s="55"/>
      <c r="I11" s="55"/>
      <c r="J11" s="27"/>
      <c r="K11" s="27"/>
      <c r="L11" s="27"/>
      <c r="M11" s="27"/>
      <c r="N11" s="27"/>
      <c r="O11" s="27"/>
      <c r="P11" s="27"/>
    </row>
    <row r="12" spans="1:251" x14ac:dyDescent="0.2">
      <c r="B12" s="53" t="s">
        <v>22</v>
      </c>
    </row>
    <row r="13" spans="1:251" x14ac:dyDescent="0.2">
      <c r="B13" s="53" t="s">
        <v>23</v>
      </c>
      <c r="O13" s="10" t="s">
        <v>8</v>
      </c>
    </row>
    <row r="14" spans="1:251" x14ac:dyDescent="0.2">
      <c r="B14" s="53" t="s">
        <v>24</v>
      </c>
    </row>
    <row r="15" spans="1:251" x14ac:dyDescent="0.2">
      <c r="B15" s="53" t="s">
        <v>25</v>
      </c>
    </row>
    <row r="16" spans="1:251" x14ac:dyDescent="0.2">
      <c r="B16" s="53" t="s">
        <v>26</v>
      </c>
    </row>
    <row r="40" spans="4:11" x14ac:dyDescent="0.2">
      <c r="D40" s="9"/>
      <c r="E40" s="9"/>
      <c r="F40" s="9"/>
      <c r="G40" s="9"/>
      <c r="H40" s="9"/>
      <c r="I40" s="9"/>
      <c r="J40" s="9"/>
      <c r="K40" s="9"/>
    </row>
    <row r="41" spans="4:11" x14ac:dyDescent="0.2">
      <c r="D41" s="9"/>
      <c r="E41" s="9"/>
      <c r="F41" s="9"/>
      <c r="G41" s="9"/>
      <c r="H41" s="9"/>
      <c r="I41" s="9"/>
      <c r="J41" s="9"/>
      <c r="K41" s="9"/>
    </row>
  </sheetData>
  <phoneticPr fontId="8" type="noConversion"/>
  <hyperlinks>
    <hyperlink ref="O13" location="ÍNDICE!A1" display="Voltar ao índice"/>
  </hyperlinks>
  <pageMargins left="0.74803149606299213" right="0.74803149606299213" top="0.98425196850393704" bottom="0.98425196850393704" header="0.51181102362204722" footer="0.51181102362204722"/>
  <pageSetup paperSize="9" scale="64" orientation="landscape" r:id="rId1"/>
  <headerFooter alignWithMargins="0"/>
  <ignoredErrors>
    <ignoredError sqref="D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4</vt:i4>
      </vt:variant>
    </vt:vector>
  </HeadingPairs>
  <TitlesOfParts>
    <vt:vector size="12" baseType="lpstr">
      <vt:lpstr>ÍNDICE</vt:lpstr>
      <vt:lpstr>1</vt:lpstr>
      <vt:lpstr>2</vt:lpstr>
      <vt:lpstr>3</vt:lpstr>
      <vt:lpstr>4</vt:lpstr>
      <vt:lpstr>5</vt:lpstr>
      <vt:lpstr>6</vt:lpstr>
      <vt:lpstr>7</vt:lpstr>
      <vt:lpstr>'1'!Área_de_Impressão</vt:lpstr>
      <vt:lpstr>'2'!Área_de_Impressão</vt:lpstr>
      <vt:lpstr>'3'!Área_de_Impressão</vt:lpstr>
      <vt:lpstr>'7'!Área_de_Impressão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Dias</dc:creator>
  <cp:lastModifiedBy>Ana Dias</cp:lastModifiedBy>
  <cp:lastPrinted>2019-05-29T08:27:23Z</cp:lastPrinted>
  <dcterms:created xsi:type="dcterms:W3CDTF">2011-09-19T15:33:05Z</dcterms:created>
  <dcterms:modified xsi:type="dcterms:W3CDTF">2023-09-01T10:35:27Z</dcterms:modified>
</cp:coreProperties>
</file>