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nadias\Documents\WORK_D\AMIS\GlobalAgrimar\ATUALIZACAO_2023\FICHEIROS\Pesca_Aquic\"/>
    </mc:Choice>
  </mc:AlternateContent>
  <bookViews>
    <workbookView xWindow="60" yWindow="-180" windowWidth="17760" windowHeight="4485" tabRatio="351"/>
  </bookViews>
  <sheets>
    <sheet name="ÍNDICE" sheetId="1" r:id="rId1"/>
    <sheet name="1" sheetId="2" r:id="rId2"/>
    <sheet name="2" sheetId="9" r:id="rId3"/>
    <sheet name="3" sheetId="14" r:id="rId4"/>
    <sheet name="4" sheetId="4" r:id="rId5"/>
    <sheet name="5" sheetId="10" r:id="rId6"/>
    <sheet name="6" sheetId="12" r:id="rId7"/>
    <sheet name="7" sheetId="11" r:id="rId8"/>
    <sheet name="8" sheetId="13" r:id="rId9"/>
  </sheets>
  <definedNames>
    <definedName name="_xlnm.Print_Area" localSheetId="1">'1'!$B$1:$M$32</definedName>
    <definedName name="_xlnm.Print_Area" localSheetId="2">'2'!$B$1:$O$71</definedName>
    <definedName name="_xlnm.Print_Area" localSheetId="4">'4'!$B$1:$L$37</definedName>
  </definedNames>
  <calcPr calcId="152511"/>
</workbook>
</file>

<file path=xl/calcChain.xml><?xml version="1.0" encoding="utf-8"?>
<calcChain xmlns="http://schemas.openxmlformats.org/spreadsheetml/2006/main">
  <c r="D36" i="4" l="1"/>
  <c r="C36" i="4"/>
  <c r="D15" i="4"/>
  <c r="C15" i="4"/>
  <c r="P17" i="2" l="1"/>
  <c r="Q17" i="14" l="1"/>
  <c r="Q14" i="14"/>
  <c r="Q11" i="14"/>
  <c r="Q8" i="14"/>
  <c r="Q5" i="14"/>
  <c r="P12" i="9"/>
  <c r="P11" i="9"/>
  <c r="P10" i="9"/>
  <c r="P9" i="9"/>
  <c r="P8" i="9"/>
  <c r="P7" i="9"/>
  <c r="P6" i="9"/>
  <c r="P5" i="9"/>
  <c r="P4" i="9"/>
  <c r="P3" i="9"/>
  <c r="Q32" i="2"/>
  <c r="Q29" i="2"/>
  <c r="Q26" i="2"/>
  <c r="Q23" i="2"/>
  <c r="Q20" i="2"/>
  <c r="Q17" i="2"/>
  <c r="Q14" i="2"/>
  <c r="Q11" i="2"/>
  <c r="Q8" i="2"/>
  <c r="Q5" i="2"/>
  <c r="O20" i="13" l="1"/>
  <c r="O22" i="13" s="1"/>
  <c r="O19" i="13"/>
  <c r="O9" i="13"/>
  <c r="O11" i="13" s="1"/>
  <c r="O8" i="13"/>
  <c r="O10" i="13" l="1"/>
  <c r="O21" i="13"/>
  <c r="N20" i="13"/>
  <c r="N21" i="13" s="1"/>
  <c r="N19" i="13"/>
  <c r="N9" i="13"/>
  <c r="N11" i="13" s="1"/>
  <c r="N8" i="13"/>
  <c r="N22" i="13" l="1"/>
  <c r="N10" i="13"/>
  <c r="C32" i="10"/>
  <c r="P5" i="14"/>
  <c r="M20" i="13" l="1"/>
  <c r="M22" i="13" s="1"/>
  <c r="M19" i="13"/>
  <c r="M9" i="13"/>
  <c r="M11" i="13" s="1"/>
  <c r="M8" i="13"/>
  <c r="P17" i="14"/>
  <c r="O17" i="14"/>
  <c r="P14" i="14"/>
  <c r="O14" i="14"/>
  <c r="P11" i="14"/>
  <c r="O11" i="14"/>
  <c r="P8" i="14"/>
  <c r="O8" i="14"/>
  <c r="O5" i="14"/>
  <c r="O12" i="9"/>
  <c r="N12" i="9"/>
  <c r="O11" i="9"/>
  <c r="N11" i="9"/>
  <c r="O10" i="9"/>
  <c r="N10" i="9"/>
  <c r="O9" i="9"/>
  <c r="N9" i="9"/>
  <c r="O8" i="9"/>
  <c r="N8" i="9"/>
  <c r="O7" i="9"/>
  <c r="N7" i="9"/>
  <c r="O6" i="9"/>
  <c r="N6" i="9"/>
  <c r="O5" i="9"/>
  <c r="N5" i="9"/>
  <c r="O4" i="9"/>
  <c r="N4" i="9"/>
  <c r="O3" i="9"/>
  <c r="N3" i="9"/>
  <c r="P32" i="2"/>
  <c r="O32" i="2"/>
  <c r="P29" i="2"/>
  <c r="O29" i="2"/>
  <c r="P26" i="2"/>
  <c r="O26" i="2"/>
  <c r="P23" i="2"/>
  <c r="O23" i="2"/>
  <c r="P20" i="2"/>
  <c r="O20" i="2"/>
  <c r="O17" i="2"/>
  <c r="P14" i="2"/>
  <c r="O14" i="2"/>
  <c r="P11" i="2"/>
  <c r="O11" i="2"/>
  <c r="P8" i="2"/>
  <c r="O8" i="2"/>
  <c r="P5" i="2"/>
  <c r="O5" i="2"/>
  <c r="M21" i="13" l="1"/>
  <c r="M10" i="13"/>
  <c r="E5" i="14"/>
  <c r="N17" i="14"/>
  <c r="M17" i="14"/>
  <c r="L17" i="14"/>
  <c r="K17" i="14"/>
  <c r="J17" i="14"/>
  <c r="I17" i="14"/>
  <c r="H17" i="14"/>
  <c r="G17" i="14"/>
  <c r="F17" i="14"/>
  <c r="E17" i="14"/>
  <c r="N14" i="14"/>
  <c r="M14" i="14"/>
  <c r="L14" i="14"/>
  <c r="K14" i="14"/>
  <c r="J14" i="14"/>
  <c r="I14" i="14"/>
  <c r="H14" i="14"/>
  <c r="G14" i="14"/>
  <c r="F14" i="14"/>
  <c r="E14" i="14"/>
  <c r="N11" i="14"/>
  <c r="M11" i="14"/>
  <c r="L11" i="14"/>
  <c r="K11" i="14"/>
  <c r="J11" i="14"/>
  <c r="I11" i="14"/>
  <c r="H11" i="14"/>
  <c r="G11" i="14"/>
  <c r="F11" i="14"/>
  <c r="E11" i="14"/>
  <c r="N8" i="14"/>
  <c r="M8" i="14"/>
  <c r="L8" i="14"/>
  <c r="K8" i="14"/>
  <c r="J8" i="14"/>
  <c r="I8" i="14"/>
  <c r="H8" i="14"/>
  <c r="G8" i="14"/>
  <c r="F8" i="14"/>
  <c r="E8" i="14"/>
  <c r="N5" i="14"/>
  <c r="M5" i="14"/>
  <c r="L5" i="14"/>
  <c r="K5" i="14"/>
  <c r="J5" i="14"/>
  <c r="I5" i="14"/>
  <c r="H5" i="14"/>
  <c r="G5" i="14"/>
  <c r="F5" i="14"/>
  <c r="L15" i="4" l="1"/>
  <c r="K15" i="4"/>
  <c r="G36" i="4"/>
  <c r="H36" i="4"/>
  <c r="L9" i="13" l="1"/>
  <c r="L11" i="13" s="1"/>
  <c r="L8" i="13"/>
  <c r="L20" i="13"/>
  <c r="L22" i="13" s="1"/>
  <c r="L19" i="13"/>
  <c r="L21" i="13" l="1"/>
  <c r="L10" i="13"/>
  <c r="M12" i="9"/>
  <c r="M11" i="9"/>
  <c r="M10" i="9"/>
  <c r="M9" i="9"/>
  <c r="M8" i="9"/>
  <c r="M7" i="9"/>
  <c r="M6" i="9"/>
  <c r="M5" i="9"/>
  <c r="M4" i="9"/>
  <c r="M3" i="9"/>
  <c r="N32" i="2"/>
  <c r="N29" i="2"/>
  <c r="N26" i="2"/>
  <c r="N23" i="2"/>
  <c r="N20" i="2"/>
  <c r="N17" i="2"/>
  <c r="N14" i="2"/>
  <c r="N11" i="2"/>
  <c r="N8" i="2"/>
  <c r="N5" i="2"/>
  <c r="K20" i="13" l="1"/>
  <c r="K22" i="13" s="1"/>
  <c r="J20" i="13"/>
  <c r="J21" i="13" s="1"/>
  <c r="I20" i="13"/>
  <c r="I21" i="13" s="1"/>
  <c r="H20" i="13"/>
  <c r="H21" i="13" s="1"/>
  <c r="G20" i="13"/>
  <c r="G22" i="13" s="1"/>
  <c r="F20" i="13"/>
  <c r="F21" i="13" s="1"/>
  <c r="E20" i="13"/>
  <c r="E21" i="13" s="1"/>
  <c r="D20" i="13"/>
  <c r="D21" i="13" s="1"/>
  <c r="K19" i="13"/>
  <c r="J19" i="13"/>
  <c r="I19" i="13"/>
  <c r="H19" i="13"/>
  <c r="G19" i="13"/>
  <c r="F19" i="13"/>
  <c r="E19" i="13"/>
  <c r="D19" i="13"/>
  <c r="K9" i="13"/>
  <c r="K11" i="13" s="1"/>
  <c r="J9" i="13"/>
  <c r="J11" i="13" s="1"/>
  <c r="I9" i="13"/>
  <c r="I10" i="13" s="1"/>
  <c r="H9" i="13"/>
  <c r="H10" i="13" s="1"/>
  <c r="G9" i="13"/>
  <c r="G11" i="13" s="1"/>
  <c r="F9" i="13"/>
  <c r="F11" i="13" s="1"/>
  <c r="E9" i="13"/>
  <c r="E10" i="13" s="1"/>
  <c r="D9" i="13"/>
  <c r="D10" i="13" s="1"/>
  <c r="K8" i="13"/>
  <c r="J8" i="13"/>
  <c r="I8" i="13"/>
  <c r="H8" i="13"/>
  <c r="G8" i="13"/>
  <c r="F8" i="13"/>
  <c r="E8" i="13"/>
  <c r="D8" i="13"/>
  <c r="K21" i="13" l="1"/>
  <c r="I22" i="13"/>
  <c r="J10" i="13"/>
  <c r="K10" i="13"/>
  <c r="E11" i="13"/>
  <c r="F22" i="13"/>
  <c r="F10" i="13"/>
  <c r="I11" i="13"/>
  <c r="G21" i="13"/>
  <c r="J22" i="13"/>
  <c r="G10" i="13"/>
  <c r="E22" i="13"/>
  <c r="D11" i="13"/>
  <c r="H11" i="13"/>
  <c r="D22" i="13"/>
  <c r="H22" i="13"/>
  <c r="K15" i="10" l="1"/>
  <c r="L15" i="10"/>
  <c r="L12" i="9" l="1"/>
  <c r="L11" i="9"/>
  <c r="L10" i="9"/>
  <c r="L9" i="9"/>
  <c r="L8" i="9"/>
  <c r="L7" i="9"/>
  <c r="L6" i="9"/>
  <c r="L5" i="9"/>
  <c r="L4" i="9"/>
  <c r="L3" i="9"/>
  <c r="M32" i="2"/>
  <c r="M29" i="2"/>
  <c r="M26" i="2"/>
  <c r="M23" i="2"/>
  <c r="M20" i="2"/>
  <c r="M17" i="2"/>
  <c r="M14" i="2"/>
  <c r="M11" i="2"/>
  <c r="M8" i="2"/>
  <c r="M5" i="2"/>
  <c r="H15" i="10" l="1"/>
  <c r="G15" i="10"/>
  <c r="G15" i="4"/>
  <c r="G23" i="2"/>
  <c r="G26" i="2"/>
  <c r="H32" i="2"/>
  <c r="G32" i="2"/>
  <c r="F32" i="2"/>
  <c r="E32" i="2"/>
  <c r="H29" i="2"/>
  <c r="G29" i="2"/>
  <c r="F29" i="2"/>
  <c r="E29" i="2"/>
  <c r="H26" i="2"/>
  <c r="F26" i="2"/>
  <c r="E26" i="2"/>
  <c r="H23" i="2"/>
  <c r="F23" i="2"/>
  <c r="E23" i="2"/>
  <c r="H20" i="2"/>
  <c r="G20" i="2"/>
  <c r="F20" i="2"/>
  <c r="E20" i="2"/>
  <c r="H17" i="2"/>
  <c r="G17" i="2"/>
  <c r="F17" i="2"/>
  <c r="E17" i="2"/>
  <c r="H14" i="2"/>
  <c r="G14" i="2"/>
  <c r="F14" i="2"/>
  <c r="E14" i="2"/>
  <c r="H11" i="2"/>
  <c r="G11" i="2"/>
  <c r="F11" i="2"/>
  <c r="E11" i="2"/>
  <c r="H8" i="2"/>
  <c r="G8" i="2"/>
  <c r="F8" i="2"/>
  <c r="E8" i="2"/>
  <c r="H5" i="2"/>
  <c r="G5" i="2"/>
  <c r="F5" i="2"/>
  <c r="E5" i="2"/>
  <c r="H15" i="4" l="1"/>
  <c r="K12" i="9" l="1"/>
  <c r="K11" i="9"/>
  <c r="K10" i="9"/>
  <c r="K9" i="9"/>
  <c r="K8" i="9"/>
  <c r="K7" i="9"/>
  <c r="K6" i="9"/>
  <c r="K5" i="9"/>
  <c r="K4" i="9"/>
  <c r="K3" i="9"/>
  <c r="L32" i="2"/>
  <c r="L29" i="2"/>
  <c r="L26" i="2"/>
  <c r="L23" i="2"/>
  <c r="L20" i="2"/>
  <c r="L17" i="2"/>
  <c r="L14" i="2"/>
  <c r="L11" i="2"/>
  <c r="L8" i="2"/>
  <c r="L5" i="2"/>
  <c r="J12" i="9" l="1"/>
  <c r="I12" i="9"/>
  <c r="H12" i="9"/>
  <c r="G12" i="9"/>
  <c r="F12" i="9"/>
  <c r="E12" i="9"/>
  <c r="D12" i="9"/>
  <c r="J11" i="9"/>
  <c r="I11" i="9"/>
  <c r="H11" i="9"/>
  <c r="G11" i="9"/>
  <c r="F11" i="9"/>
  <c r="E11" i="9"/>
  <c r="D11" i="9"/>
  <c r="J10" i="9"/>
  <c r="I10" i="9"/>
  <c r="H10" i="9"/>
  <c r="G10" i="9"/>
  <c r="F10" i="9"/>
  <c r="E10" i="9"/>
  <c r="D10" i="9"/>
  <c r="J9" i="9"/>
  <c r="I9" i="9"/>
  <c r="H9" i="9"/>
  <c r="G9" i="9"/>
  <c r="F9" i="9"/>
  <c r="E9" i="9"/>
  <c r="D9" i="9"/>
  <c r="J8" i="9"/>
  <c r="I8" i="9"/>
  <c r="H8" i="9"/>
  <c r="G8" i="9"/>
  <c r="F8" i="9"/>
  <c r="E8" i="9"/>
  <c r="D8" i="9"/>
  <c r="J7" i="9"/>
  <c r="I7" i="9"/>
  <c r="H7" i="9"/>
  <c r="G7" i="9"/>
  <c r="F7" i="9"/>
  <c r="E7" i="9"/>
  <c r="D7" i="9"/>
  <c r="J6" i="9"/>
  <c r="I6" i="9"/>
  <c r="H6" i="9"/>
  <c r="G6" i="9"/>
  <c r="F6" i="9"/>
  <c r="E6" i="9"/>
  <c r="D6" i="9"/>
  <c r="J5" i="9"/>
  <c r="I5" i="9"/>
  <c r="H5" i="9"/>
  <c r="G5" i="9"/>
  <c r="F5" i="9"/>
  <c r="E5" i="9"/>
  <c r="D5" i="9"/>
  <c r="J4" i="9"/>
  <c r="I4" i="9"/>
  <c r="H4" i="9"/>
  <c r="G4" i="9"/>
  <c r="F4" i="9"/>
  <c r="E4" i="9"/>
  <c r="D4" i="9"/>
  <c r="J3" i="9"/>
  <c r="I3" i="9"/>
  <c r="H3" i="9"/>
  <c r="G3" i="9"/>
  <c r="F3" i="9"/>
  <c r="E3" i="9"/>
  <c r="D3" i="9"/>
  <c r="K32" i="2" l="1"/>
  <c r="J32" i="2"/>
  <c r="I32" i="2"/>
  <c r="K29" i="2"/>
  <c r="J29" i="2"/>
  <c r="I29" i="2"/>
  <c r="K26" i="2"/>
  <c r="J26" i="2"/>
  <c r="I26" i="2"/>
  <c r="K23" i="2"/>
  <c r="J23" i="2"/>
  <c r="I23" i="2"/>
  <c r="K20" i="2" l="1"/>
  <c r="K17" i="2"/>
  <c r="K14" i="2"/>
  <c r="K11" i="2"/>
  <c r="K8" i="2"/>
  <c r="K5" i="2"/>
  <c r="J20" i="2" l="1"/>
  <c r="I20" i="2"/>
  <c r="J17" i="2"/>
  <c r="I17" i="2"/>
  <c r="J14" i="2"/>
  <c r="I14" i="2"/>
  <c r="J11" i="2"/>
  <c r="I11" i="2"/>
  <c r="J8" i="2"/>
  <c r="I8" i="2"/>
  <c r="J5" i="2"/>
  <c r="I5" i="2"/>
  <c r="D32" i="10"/>
</calcChain>
</file>

<file path=xl/sharedStrings.xml><?xml version="1.0" encoding="utf-8"?>
<sst xmlns="http://schemas.openxmlformats.org/spreadsheetml/2006/main" count="338" uniqueCount="109">
  <si>
    <t>Produto</t>
  </si>
  <si>
    <t>Unidade</t>
  </si>
  <si>
    <t>Fluxo</t>
  </si>
  <si>
    <t>Entradas</t>
  </si>
  <si>
    <t>Saídas</t>
  </si>
  <si>
    <t>Saldo</t>
  </si>
  <si>
    <t>Preço Médio de Importação</t>
  </si>
  <si>
    <t>Preço Médio de Exportação</t>
  </si>
  <si>
    <t>Total</t>
  </si>
  <si>
    <t>Voltar ao índice</t>
  </si>
  <si>
    <r>
      <t>Quantidade</t>
    </r>
    <r>
      <rPr>
        <sz val="10"/>
        <color indexed="60"/>
        <rFont val="Arial"/>
        <family val="2"/>
      </rPr>
      <t xml:space="preserve"> 
(toneladas)</t>
    </r>
  </si>
  <si>
    <r>
      <t xml:space="preserve">Valor 
</t>
    </r>
    <r>
      <rPr>
        <sz val="10"/>
        <color indexed="60"/>
        <rFont val="Arial"/>
        <family val="2"/>
      </rPr>
      <t>(1000 EUR)</t>
    </r>
  </si>
  <si>
    <t>Brasil</t>
  </si>
  <si>
    <t>Espanha</t>
  </si>
  <si>
    <t>Angola</t>
  </si>
  <si>
    <t>Estados Unidos</t>
  </si>
  <si>
    <t>Itália</t>
  </si>
  <si>
    <t>Cabo Verde</t>
  </si>
  <si>
    <t>Moçambique</t>
  </si>
  <si>
    <t>Canadá</t>
  </si>
  <si>
    <t>Países Baixos</t>
  </si>
  <si>
    <t>França</t>
  </si>
  <si>
    <t>Suíça</t>
  </si>
  <si>
    <t>Luxemburgo</t>
  </si>
  <si>
    <t>Alemanha</t>
  </si>
  <si>
    <t xml:space="preserve">Bacalhau - Comércio Internacional </t>
  </si>
  <si>
    <t>Fresco ou Refrigerado</t>
  </si>
  <si>
    <t>Congelado</t>
  </si>
  <si>
    <t>Filetes Fres/Ref/Cong</t>
  </si>
  <si>
    <t>Seco</t>
  </si>
  <si>
    <t>Preparações e Conservas</t>
  </si>
  <si>
    <t>Macau</t>
  </si>
  <si>
    <t>Bélgica</t>
  </si>
  <si>
    <t>Outros países</t>
  </si>
  <si>
    <t>2. Preços Médios de Importação e Exportação</t>
  </si>
  <si>
    <t>1. Bacalhau Fresco ou Refrigerado</t>
  </si>
  <si>
    <t>2. Bacalhau Congelado</t>
  </si>
  <si>
    <t>3. Filetes de Bacalhau Fres/Ref/Cong</t>
  </si>
  <si>
    <t>4. Bacalhau Seco</t>
  </si>
  <si>
    <t>5. Preparações e Conservas de Bacalhau</t>
  </si>
  <si>
    <t>Polónia</t>
  </si>
  <si>
    <t>Dinamarca</t>
  </si>
  <si>
    <t>Suécia</t>
  </si>
  <si>
    <t>Rússia, Federação da</t>
  </si>
  <si>
    <t>China, República Popular da</t>
  </si>
  <si>
    <t>Noruega</t>
  </si>
  <si>
    <t xml:space="preserve">1. Comércio Internacional </t>
  </si>
  <si>
    <t>Fonte:</t>
  </si>
  <si>
    <t>BACALHAU</t>
  </si>
  <si>
    <t>Filetes: 03044410, 030471, 0304952</t>
  </si>
  <si>
    <t>Seco: 0305321, 030551, 03056200</t>
  </si>
  <si>
    <t>Prep./Conservas: 16041992</t>
  </si>
  <si>
    <t>Rubrica</t>
  </si>
  <si>
    <t>Consumo Humano per capita</t>
  </si>
  <si>
    <t>Bacalhau</t>
  </si>
  <si>
    <t>Kg/habitante/ano</t>
  </si>
  <si>
    <t>Bacalhau congelado</t>
  </si>
  <si>
    <t>Bacalhau salgado seco</t>
  </si>
  <si>
    <t>Produção</t>
  </si>
  <si>
    <t>2010</t>
  </si>
  <si>
    <t>2011</t>
  </si>
  <si>
    <t>2012</t>
  </si>
  <si>
    <t>tonelada</t>
  </si>
  <si>
    <t>Indicadores de análise do Comércio Internacional</t>
  </si>
  <si>
    <t>Importação</t>
  </si>
  <si>
    <t>Exportação</t>
  </si>
  <si>
    <t>Orientação Exportadora</t>
  </si>
  <si>
    <t>%</t>
  </si>
  <si>
    <t>Consumo Aparente</t>
  </si>
  <si>
    <t>Grau de Auto-Aprovisionamento</t>
  </si>
  <si>
    <t>Grau de Abastecimento
do Mercado Interno</t>
  </si>
  <si>
    <t>Nota:</t>
  </si>
  <si>
    <t>Orientação Exportadora = Exportação / Produção x 100</t>
  </si>
  <si>
    <t>Consumo Aparente = Produção + Importação - Exportação</t>
  </si>
  <si>
    <t>Grau de Auto-Aprovisionamento = Produção / Consumo Aparente x 100</t>
  </si>
  <si>
    <t>Grau de Abastecimento do mercado interno = (Produção - Exportação) / Consumo Aparente x 100</t>
  </si>
  <si>
    <t>Bacalhau Congelado</t>
  </si>
  <si>
    <t>Bacalhau Salgado Seco</t>
  </si>
  <si>
    <t>Bacalhau - Produção pela indústria transformadora</t>
  </si>
  <si>
    <t>Nota: valores estimados a partir da capitação edível diária de bacalhau disponível para abastecimento (Balança Alimentar - INE)</t>
  </si>
  <si>
    <t>UE</t>
  </si>
  <si>
    <t>PT</t>
  </si>
  <si>
    <t>Bacalhau - Destinos das Saídas - UE e Países Terceiros (PT)</t>
  </si>
  <si>
    <t>3. Destinos das Saídas - UE/Países Terceiros</t>
  </si>
  <si>
    <t xml:space="preserve">4. Principais Destinos das Saídas </t>
  </si>
  <si>
    <t>5. Principais Origens das Entradas</t>
  </si>
  <si>
    <t xml:space="preserve">6. Produção industrial </t>
  </si>
  <si>
    <t>8. Indicadores de análise do Comércio Internacional</t>
  </si>
  <si>
    <t xml:space="preserve">Códigos NC: Fresco: 030251; Congelado: 030363 </t>
  </si>
  <si>
    <t>Bacalhau - Preços Médios de Importação e Exportação (EUR/kg)</t>
  </si>
  <si>
    <t>Irlanda</t>
  </si>
  <si>
    <t>Malta</t>
  </si>
  <si>
    <t>Bacalhau - Consumo (Balança Alimentar INE)</t>
  </si>
  <si>
    <t>7. Consumo (Balança Alimentar)</t>
  </si>
  <si>
    <r>
      <t>Reino Unido</t>
    </r>
    <r>
      <rPr>
        <sz val="10"/>
        <color rgb="FF996600"/>
        <rFont val="Arial"/>
        <family val="2"/>
      </rPr>
      <t xml:space="preserve"> (não inc. Irlanda Norte)</t>
    </r>
  </si>
  <si>
    <r>
      <t xml:space="preserve">Reino Unido </t>
    </r>
    <r>
      <rPr>
        <sz val="10"/>
        <color rgb="FF996600"/>
        <rFont val="Arial"/>
        <family val="2"/>
      </rPr>
      <t>(não inc. Irlanda Norte)</t>
    </r>
  </si>
  <si>
    <r>
      <t xml:space="preserve">Quantidade
</t>
    </r>
    <r>
      <rPr>
        <sz val="10"/>
        <color rgb="FF808000"/>
        <rFont val="Arial"/>
        <family val="2"/>
      </rPr>
      <t>(toneladas)</t>
    </r>
  </si>
  <si>
    <r>
      <t xml:space="preserve">Valor
</t>
    </r>
    <r>
      <rPr>
        <sz val="10"/>
        <color rgb="FF808000"/>
        <rFont val="Arial"/>
        <family val="2"/>
      </rPr>
      <t>(1000 EUR)</t>
    </r>
  </si>
  <si>
    <t>atualizado em: nov/2023</t>
  </si>
  <si>
    <t xml:space="preserve">Nota: 2019-2021 - valores revistos </t>
  </si>
  <si>
    <t>Bulgária</t>
  </si>
  <si>
    <t>Grécia</t>
  </si>
  <si>
    <t>Guiné-Bissau</t>
  </si>
  <si>
    <t>Roménia</t>
  </si>
  <si>
    <t>Turquia</t>
  </si>
  <si>
    <t xml:space="preserve">Bacalhau - Principais destinos das Saídas em 2022 </t>
  </si>
  <si>
    <t>Faroé, Ilhas</t>
  </si>
  <si>
    <t>Vietname</t>
  </si>
  <si>
    <r>
      <t>Bacalhau - Principais origens das Entradas em 2022</t>
    </r>
    <r>
      <rPr>
        <sz val="10"/>
        <color indexed="56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</si>
</sst>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00"/>
    <numFmt numFmtId="167" formatCode="#,##0.000"/>
  </numFmts>
  <fonts count="26" x14ac:knownFonts="1">
    <font>
      <sz val="10"/>
      <name val="Arial"/>
      <family val="2"/>
    </font>
    <font>
      <b/>
      <sz val="10"/>
      <color indexed="60"/>
      <name val="Arial"/>
      <family val="2"/>
    </font>
    <font>
      <sz val="10"/>
      <color indexed="19"/>
      <name val="Arial"/>
      <family val="2"/>
    </font>
    <font>
      <u/>
      <sz val="10"/>
      <color indexed="12"/>
      <name val="Arial"/>
      <family val="2"/>
    </font>
    <font>
      <b/>
      <sz val="12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1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color indexed="60"/>
      <name val="Arial"/>
      <family val="2"/>
    </font>
    <font>
      <b/>
      <sz val="10"/>
      <color indexed="2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Arial"/>
      <family val="2"/>
    </font>
    <font>
      <sz val="8.5"/>
      <name val="Arial"/>
      <family val="2"/>
    </font>
    <font>
      <sz val="11"/>
      <color theme="1" tint="0.249977111117893"/>
      <name val="Calibri"/>
      <family val="2"/>
      <scheme val="minor"/>
    </font>
    <font>
      <sz val="10"/>
      <color indexed="56"/>
      <name val="Arial"/>
      <family val="2"/>
    </font>
    <font>
      <b/>
      <sz val="10"/>
      <color rgb="FF996600"/>
      <name val="Arial"/>
      <family val="2"/>
    </font>
    <font>
      <sz val="10"/>
      <color rgb="FF996600"/>
      <name val="Arial"/>
      <family val="2"/>
    </font>
    <font>
      <b/>
      <sz val="10"/>
      <color rgb="FF808000"/>
      <name val="Arial"/>
      <family val="2"/>
    </font>
    <font>
      <sz val="10"/>
      <color rgb="FF808000"/>
      <name val="Arial"/>
      <family val="2"/>
    </font>
    <font>
      <sz val="9"/>
      <color rgb="FF808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EAEAEA"/>
        <bgColor indexed="9"/>
      </patternFill>
    </fill>
    <fill>
      <patternFill patternType="solid">
        <fgColor rgb="FF00808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47"/>
      </bottom>
      <diagonal/>
    </border>
    <border>
      <left/>
      <right/>
      <top/>
      <bottom style="thin">
        <color indexed="47"/>
      </bottom>
      <diagonal/>
    </border>
    <border>
      <left/>
      <right/>
      <top style="hair">
        <color indexed="47"/>
      </top>
      <bottom style="hair">
        <color indexed="47"/>
      </bottom>
      <diagonal/>
    </border>
    <border>
      <left/>
      <right/>
      <top style="thin">
        <color indexed="47"/>
      </top>
      <bottom style="thin">
        <color indexed="47"/>
      </bottom>
      <diagonal/>
    </border>
    <border>
      <left/>
      <right/>
      <top/>
      <bottom style="hair">
        <color theme="9" tint="0.39994506668294322"/>
      </bottom>
      <diagonal/>
    </border>
    <border>
      <left/>
      <right/>
      <top style="hair">
        <color indexed="47"/>
      </top>
      <bottom/>
      <diagonal/>
    </border>
    <border>
      <left/>
      <right/>
      <top/>
      <bottom style="hair">
        <color theme="9" tint="0.39991454817346722"/>
      </bottom>
      <diagonal/>
    </border>
  </borders>
  <cellStyleXfs count="6">
    <xf numFmtId="0" fontId="0" fillId="0" borderId="0"/>
    <xf numFmtId="0" fontId="2" fillId="0" borderId="0" applyNumberFormat="0" applyFill="0" applyProtection="0">
      <alignment vertical="center"/>
    </xf>
    <xf numFmtId="0" fontId="4" fillId="0" borderId="0" applyNumberFormat="0" applyFill="0" applyBorder="0" applyProtection="0">
      <alignment vertical="center"/>
    </xf>
    <xf numFmtId="0" fontId="3" fillId="0" borderId="0" applyNumberFormat="0" applyFill="0" applyBorder="0" applyAlignment="0" applyProtection="0"/>
    <xf numFmtId="0" fontId="1" fillId="2" borderId="0" applyNumberFormat="0" applyProtection="0">
      <alignment horizontal="center" vertical="center"/>
    </xf>
    <xf numFmtId="0" fontId="14" fillId="0" borderId="0"/>
  </cellStyleXfs>
  <cellXfs count="130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2" borderId="0" xfId="4" applyNumberFormat="1" applyFont="1" applyBorder="1" applyProtection="1">
      <alignment horizontal="center" vertical="center"/>
    </xf>
    <xf numFmtId="0" fontId="5" fillId="2" borderId="0" xfId="4" applyNumberFormat="1" applyFont="1" applyBorder="1" applyProtection="1">
      <alignment horizontal="center" vertical="center"/>
    </xf>
    <xf numFmtId="0" fontId="1" fillId="2" borderId="0" xfId="4" applyNumberFormat="1" applyFont="1" applyBorder="1" applyAlignment="1" applyProtection="1">
      <alignment horizontal="right" vertical="center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7" fillId="3" borderId="1" xfId="0" applyNumberFormat="1" applyFont="1" applyFill="1" applyBorder="1" applyAlignment="1">
      <alignment vertical="center"/>
    </xf>
    <xf numFmtId="3" fontId="7" fillId="3" borderId="2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" fontId="0" fillId="0" borderId="0" xfId="0" applyNumberFormat="1" applyAlignment="1">
      <alignment vertical="center"/>
    </xf>
    <xf numFmtId="0" fontId="3" fillId="0" borderId="0" xfId="3" applyNumberFormat="1" applyFont="1" applyFill="1" applyBorder="1" applyAlignment="1" applyProtection="1">
      <alignment horizontal="right" vertical="center"/>
    </xf>
    <xf numFmtId="0" fontId="10" fillId="0" borderId="0" xfId="0" applyFont="1" applyAlignment="1">
      <alignment vertical="center"/>
    </xf>
    <xf numFmtId="0" fontId="11" fillId="2" borderId="0" xfId="4" applyNumberFormat="1" applyFont="1" applyBorder="1" applyAlignment="1" applyProtection="1">
      <alignment horizontal="right" vertical="center" wrapText="1"/>
    </xf>
    <xf numFmtId="3" fontId="0" fillId="0" borderId="0" xfId="0" applyNumberFormat="1" applyAlignment="1">
      <alignment vertical="center"/>
    </xf>
    <xf numFmtId="3" fontId="0" fillId="0" borderId="0" xfId="0" applyNumberFormat="1"/>
    <xf numFmtId="4" fontId="0" fillId="0" borderId="0" xfId="0" applyNumberFormat="1" applyFont="1" applyAlignment="1">
      <alignment vertical="center"/>
    </xf>
    <xf numFmtId="4" fontId="0" fillId="0" borderId="0" xfId="0" applyNumberFormat="1" applyFont="1"/>
    <xf numFmtId="0" fontId="1" fillId="2" borderId="0" xfId="4" applyNumberFormat="1" applyFont="1" applyBorder="1" applyAlignment="1" applyProtection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3" fillId="0" borderId="0" xfId="3" applyNumberFormat="1" applyFont="1" applyFill="1" applyBorder="1" applyAlignment="1" applyProtection="1">
      <alignment horizontal="right"/>
    </xf>
    <xf numFmtId="4" fontId="0" fillId="4" borderId="1" xfId="0" applyNumberFormat="1" applyFont="1" applyFill="1" applyBorder="1" applyAlignment="1">
      <alignment horizontal="center" vertical="center"/>
    </xf>
    <xf numFmtId="1" fontId="0" fillId="0" borderId="0" xfId="0" applyNumberFormat="1"/>
    <xf numFmtId="0" fontId="12" fillId="0" borderId="0" xfId="0" applyNumberFormat="1" applyFont="1" applyFill="1" applyProtection="1"/>
    <xf numFmtId="0" fontId="0" fillId="0" borderId="0" xfId="0" applyAlignment="1">
      <alignment horizontal="right" vertical="center" wrapText="1"/>
    </xf>
    <xf numFmtId="0" fontId="0" fillId="0" borderId="0" xfId="0" applyFill="1" applyAlignment="1">
      <alignment vertical="center"/>
    </xf>
    <xf numFmtId="1" fontId="0" fillId="0" borderId="0" xfId="0" applyNumberForma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4" applyNumberFormat="1" applyFont="1" applyFill="1" applyBorder="1" applyAlignment="1" applyProtection="1">
      <alignment horizontal="right" vertical="center"/>
    </xf>
    <xf numFmtId="0" fontId="11" fillId="0" borderId="0" xfId="4" applyNumberFormat="1" applyFont="1" applyFill="1" applyBorder="1" applyAlignment="1" applyProtection="1">
      <alignment horizontal="right" vertical="center" wrapText="1"/>
    </xf>
    <xf numFmtId="3" fontId="0" fillId="4" borderId="0" xfId="0" applyNumberFormat="1" applyFill="1" applyBorder="1" applyAlignment="1">
      <alignment vertical="center"/>
    </xf>
    <xf numFmtId="0" fontId="12" fillId="0" borderId="0" xfId="0" applyNumberFormat="1" applyFont="1" applyFill="1" applyBorder="1" applyAlignment="1" applyProtection="1">
      <alignment vertical="center"/>
    </xf>
    <xf numFmtId="164" fontId="0" fillId="0" borderId="0" xfId="0" applyNumberFormat="1" applyBorder="1" applyAlignment="1">
      <alignment vertical="center"/>
    </xf>
    <xf numFmtId="164" fontId="0" fillId="4" borderId="0" xfId="0" applyNumberFormat="1" applyFill="1" applyBorder="1" applyAlignment="1">
      <alignment vertical="center"/>
    </xf>
    <xf numFmtId="0" fontId="0" fillId="0" borderId="0" xfId="0" applyNumberFormat="1" applyFont="1" applyFill="1" applyProtection="1"/>
    <xf numFmtId="0" fontId="0" fillId="4" borderId="0" xfId="0" applyNumberFormat="1" applyFont="1" applyFill="1" applyProtection="1"/>
    <xf numFmtId="0" fontId="13" fillId="4" borderId="3" xfId="0" applyNumberFormat="1" applyFont="1" applyFill="1" applyBorder="1" applyAlignment="1" applyProtection="1">
      <alignment vertical="center"/>
    </xf>
    <xf numFmtId="3" fontId="13" fillId="4" borderId="3" xfId="0" applyNumberFormat="1" applyFont="1" applyFill="1" applyBorder="1" applyAlignment="1">
      <alignment vertical="center"/>
    </xf>
    <xf numFmtId="3" fontId="13" fillId="0" borderId="0" xfId="0" applyNumberFormat="1" applyFont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4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15" fillId="5" borderId="0" xfId="5" applyFont="1" applyFill="1" applyAlignment="1">
      <alignment horizontal="center" vertical="center" wrapText="1"/>
    </xf>
    <xf numFmtId="0" fontId="15" fillId="5" borderId="0" xfId="5" applyFont="1" applyFill="1" applyAlignment="1">
      <alignment vertical="center" wrapText="1"/>
    </xf>
    <xf numFmtId="0" fontId="15" fillId="5" borderId="0" xfId="5" applyFont="1" applyFill="1" applyAlignment="1">
      <alignment horizontal="left" vertical="center" wrapText="1"/>
    </xf>
    <xf numFmtId="0" fontId="3" fillId="6" borderId="0" xfId="3" applyNumberFormat="1" applyFont="1" applyFill="1" applyBorder="1" applyAlignment="1" applyProtection="1">
      <alignment horizontal="left" vertical="center"/>
    </xf>
    <xf numFmtId="164" fontId="0" fillId="4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5" xfId="0" applyNumberFormat="1" applyFont="1" applyBorder="1" applyAlignment="1">
      <alignment horizontal="righ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3" fontId="3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0" fontId="3" fillId="6" borderId="0" xfId="3" applyNumberFormat="1" applyFill="1" applyBorder="1" applyAlignment="1" applyProtection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/>
    <xf numFmtId="0" fontId="0" fillId="0" borderId="0" xfId="0" quotePrefix="1" applyAlignment="1">
      <alignment horizontal="left"/>
    </xf>
    <xf numFmtId="3" fontId="0" fillId="0" borderId="0" xfId="0" applyNumberFormat="1" applyFont="1" applyFill="1" applyBorder="1" applyAlignment="1">
      <alignment horizontal="right" vertical="center"/>
    </xf>
    <xf numFmtId="3" fontId="0" fillId="3" borderId="0" xfId="0" applyNumberFormat="1" applyFont="1" applyFill="1" applyBorder="1" applyAlignment="1">
      <alignment horizontal="right" vertical="center"/>
    </xf>
    <xf numFmtId="3" fontId="0" fillId="0" borderId="7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164" fontId="0" fillId="3" borderId="4" xfId="0" applyNumberFormat="1" applyFill="1" applyBorder="1" applyAlignment="1">
      <alignment vertical="center"/>
    </xf>
    <xf numFmtId="164" fontId="0" fillId="3" borderId="4" xfId="0" applyNumberFormat="1" applyFont="1" applyFill="1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0" borderId="2" xfId="0" applyNumberFormat="1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18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3" fontId="13" fillId="0" borderId="0" xfId="0" applyNumberFormat="1" applyFont="1" applyFill="1" applyProtection="1"/>
    <xf numFmtId="0" fontId="16" fillId="0" borderId="0" xfId="0" quotePrefix="1" applyFont="1" applyAlignment="1">
      <alignment horizontal="center" vertical="center"/>
    </xf>
    <xf numFmtId="3" fontId="7" fillId="4" borderId="1" xfId="0" applyNumberFormat="1" applyFont="1" applyFill="1" applyBorder="1" applyAlignment="1">
      <alignment vertical="center"/>
    </xf>
    <xf numFmtId="0" fontId="3" fillId="6" borderId="0" xfId="3" applyNumberFormat="1" applyFill="1" applyBorder="1" applyAlignment="1" applyProtection="1">
      <alignment vertical="center"/>
    </xf>
    <xf numFmtId="1" fontId="0" fillId="0" borderId="0" xfId="0" applyNumberFormat="1" applyAlignment="1">
      <alignment horizontal="right" vertical="center" wrapText="1"/>
    </xf>
    <xf numFmtId="1" fontId="12" fillId="0" borderId="0" xfId="0" applyNumberFormat="1" applyFont="1" applyFill="1" applyProtection="1"/>
    <xf numFmtId="166" fontId="0" fillId="0" borderId="0" xfId="0" applyNumberFormat="1" applyAlignment="1">
      <alignment vertical="center"/>
    </xf>
    <xf numFmtId="167" fontId="0" fillId="0" borderId="5" xfId="0" applyNumberFormat="1" applyFont="1" applyBorder="1" applyAlignment="1">
      <alignment horizontal="right" vertical="center"/>
    </xf>
    <xf numFmtId="167" fontId="0" fillId="0" borderId="5" xfId="0" applyNumberFormat="1" applyFont="1" applyBorder="1" applyAlignment="1">
      <alignment vertical="center"/>
    </xf>
    <xf numFmtId="0" fontId="21" fillId="0" borderId="0" xfId="0" applyNumberFormat="1" applyFont="1" applyFill="1" applyAlignment="1" applyProtection="1">
      <alignment vertical="center"/>
    </xf>
    <xf numFmtId="0" fontId="21" fillId="4" borderId="0" xfId="0" applyNumberFormat="1" applyFont="1" applyFill="1" applyAlignment="1" applyProtection="1">
      <alignment vertical="center"/>
    </xf>
    <xf numFmtId="0" fontId="21" fillId="4" borderId="3" xfId="0" applyNumberFormat="1" applyFont="1" applyFill="1" applyBorder="1" applyAlignment="1" applyProtection="1">
      <alignment vertical="center"/>
    </xf>
    <xf numFmtId="0" fontId="24" fillId="0" borderId="0" xfId="1" applyNumberFormat="1" applyFont="1" applyFill="1" applyProtection="1">
      <alignment vertical="center"/>
    </xf>
    <xf numFmtId="0" fontId="24" fillId="0" borderId="0" xfId="0" applyFont="1" applyBorder="1" applyAlignment="1">
      <alignment vertical="center"/>
    </xf>
    <xf numFmtId="0" fontId="24" fillId="3" borderId="1" xfId="0" applyFont="1" applyFill="1" applyBorder="1" applyAlignment="1">
      <alignment vertical="center"/>
    </xf>
    <xf numFmtId="0" fontId="24" fillId="3" borderId="2" xfId="0" applyFont="1" applyFill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4" fillId="4" borderId="1" xfId="0" applyFont="1" applyFill="1" applyBorder="1" applyAlignment="1">
      <alignment horizontal="left" vertical="center"/>
    </xf>
    <xf numFmtId="0" fontId="24" fillId="0" borderId="0" xfId="1" applyNumberFormat="1" applyFont="1" applyFill="1" applyAlignment="1" applyProtection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23" fillId="0" borderId="5" xfId="0" quotePrefix="1" applyFont="1" applyBorder="1" applyAlignment="1">
      <alignment horizontal="left" vertical="center"/>
    </xf>
    <xf numFmtId="0" fontId="23" fillId="0" borderId="5" xfId="0" applyFont="1" applyBorder="1" applyAlignment="1">
      <alignment vertical="center"/>
    </xf>
    <xf numFmtId="0" fontId="23" fillId="0" borderId="0" xfId="0" quotePrefix="1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3" fillId="3" borderId="0" xfId="0" applyFont="1" applyFill="1" applyBorder="1" applyAlignment="1">
      <alignment vertical="center"/>
    </xf>
    <xf numFmtId="0" fontId="24" fillId="3" borderId="0" xfId="0" applyFont="1" applyFill="1" applyBorder="1" applyAlignment="1">
      <alignment horizontal="center" vertical="center"/>
    </xf>
    <xf numFmtId="0" fontId="23" fillId="0" borderId="7" xfId="0" applyFont="1" applyBorder="1" applyAlignment="1">
      <alignment vertical="center"/>
    </xf>
    <xf numFmtId="0" fontId="24" fillId="0" borderId="7" xfId="0" applyFont="1" applyBorder="1" applyAlignment="1">
      <alignment horizontal="center" vertical="center"/>
    </xf>
    <xf numFmtId="0" fontId="23" fillId="3" borderId="4" xfId="0" applyFont="1" applyFill="1" applyBorder="1" applyAlignment="1">
      <alignment vertical="center"/>
    </xf>
    <xf numFmtId="0" fontId="24" fillId="3" borderId="4" xfId="0" applyFont="1" applyFill="1" applyBorder="1" applyAlignment="1">
      <alignment horizontal="center" vertical="center"/>
    </xf>
    <xf numFmtId="0" fontId="23" fillId="0" borderId="4" xfId="0" applyFont="1" applyBorder="1" applyAlignment="1">
      <alignment vertical="center"/>
    </xf>
    <xf numFmtId="0" fontId="24" fillId="0" borderId="4" xfId="0" applyFont="1" applyBorder="1" applyAlignment="1">
      <alignment horizontal="center" vertical="center"/>
    </xf>
    <xf numFmtId="0" fontId="23" fillId="0" borderId="2" xfId="0" applyFont="1" applyBorder="1" applyAlignment="1">
      <alignment vertical="center" wrapText="1"/>
    </xf>
    <xf numFmtId="0" fontId="24" fillId="0" borderId="2" xfId="0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right" vertical="center"/>
    </xf>
    <xf numFmtId="0" fontId="0" fillId="0" borderId="0" xfId="0" applyBorder="1"/>
    <xf numFmtId="3" fontId="0" fillId="0" borderId="5" xfId="0" applyNumberFormat="1" applyFont="1" applyBorder="1" applyAlignment="1">
      <alignment vertical="center"/>
    </xf>
    <xf numFmtId="0" fontId="9" fillId="0" borderId="6" xfId="0" applyFont="1" applyBorder="1" applyAlignment="1">
      <alignment vertical="center"/>
    </xf>
    <xf numFmtId="4" fontId="0" fillId="4" borderId="0" xfId="0" applyNumberFormat="1" applyFill="1" applyBorder="1" applyAlignment="1">
      <alignment vertical="center"/>
    </xf>
    <xf numFmtId="0" fontId="0" fillId="0" borderId="0" xfId="0" applyFill="1"/>
    <xf numFmtId="4" fontId="0" fillId="4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19" fillId="0" borderId="0" xfId="0" applyFont="1" applyAlignment="1">
      <alignment horizontal="left" wrapText="1"/>
    </xf>
    <xf numFmtId="0" fontId="23" fillId="0" borderId="4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/>
    </xf>
    <xf numFmtId="0" fontId="24" fillId="0" borderId="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6" xfId="0" applyFont="1" applyBorder="1" applyAlignment="1">
      <alignment horizontal="left" vertical="center" wrapText="1"/>
    </xf>
    <xf numFmtId="0" fontId="17" fillId="0" borderId="0" xfId="0" quotePrefix="1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justify" wrapText="1"/>
    </xf>
  </cellXfs>
  <cellStyles count="6">
    <cellStyle name="Col_Unidade" xfId="1"/>
    <cellStyle name="H1" xfId="2"/>
    <cellStyle name="Hiperligação" xfId="3" builtinId="8"/>
    <cellStyle name="Linha1" xfId="4"/>
    <cellStyle name="Normal" xfId="0" builtinId="0"/>
    <cellStyle name="Normal_Tarifs préférentiels PAR zone et SH2 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66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804C19"/>
      <rgbColor rgb="00993366"/>
      <rgbColor rgb="00333399"/>
      <rgbColor rgb="00333333"/>
    </indexedColors>
    <mruColors>
      <color rgb="FF808000"/>
      <color rgb="FF974706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Bacalhau Fresco ou Refrig</a:t>
            </a:r>
            <a:r>
              <a:rPr lang="pt-PT" baseline="0"/>
              <a:t>erado </a:t>
            </a:r>
            <a:r>
              <a:rPr lang="pt-PT"/>
              <a:t>- Preço Médio de Importação e de Exportação</a:t>
            </a:r>
            <a:r>
              <a:rPr lang="pt-PT" baseline="0"/>
              <a:t> </a:t>
            </a:r>
            <a:r>
              <a:rPr lang="pt-PT" b="0" baseline="0"/>
              <a:t>(€/kg)</a:t>
            </a:r>
            <a:endParaRPr lang="pt-PT" b="0"/>
          </a:p>
        </c:rich>
      </c:tx>
      <c:layout>
        <c:manualLayout>
          <c:xMode val="edge"/>
          <c:yMode val="edge"/>
          <c:x val="0.16095268211955432"/>
          <c:y val="4.866661291911890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2683291873111164"/>
          <c:h val="0.66582914572864327"/>
        </c:manualLayout>
      </c:layout>
      <c:lineChart>
        <c:grouping val="standard"/>
        <c:varyColors val="0"/>
        <c:ser>
          <c:idx val="1"/>
          <c:order val="0"/>
          <c:tx>
            <c:strRef>
              <c:f>'2'!$C$3</c:f>
              <c:strCache>
                <c:ptCount val="1"/>
                <c:pt idx="0">
                  <c:v>Preço Médio de Importação</c:v>
                </c:pt>
              </c:strCache>
            </c:strRef>
          </c:tx>
          <c:spPr>
            <a:ln w="38100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'2'!$D$2:$P$2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'2'!$D$3:$P$3</c:f>
              <c:numCache>
                <c:formatCode>0.00</c:formatCode>
                <c:ptCount val="13"/>
                <c:pt idx="0">
                  <c:v>3.0299661797936777</c:v>
                </c:pt>
                <c:pt idx="1">
                  <c:v>3.7426827987207028</c:v>
                </c:pt>
                <c:pt idx="2">
                  <c:v>4.2401742508187272</c:v>
                </c:pt>
                <c:pt idx="3">
                  <c:v>3.1282442948691149</c:v>
                </c:pt>
                <c:pt idx="4">
                  <c:v>3.6229250834409328</c:v>
                </c:pt>
                <c:pt idx="5">
                  <c:v>4.5227649181922471</c:v>
                </c:pt>
                <c:pt idx="6">
                  <c:v>4.172548315528938</c:v>
                </c:pt>
                <c:pt idx="7">
                  <c:v>3.7452070749478588</c:v>
                </c:pt>
                <c:pt idx="8">
                  <c:v>5.0270775931213034</c:v>
                </c:pt>
                <c:pt idx="9">
                  <c:v>5.8371124884212087</c:v>
                </c:pt>
                <c:pt idx="10">
                  <c:v>5.6258458994340703</c:v>
                </c:pt>
                <c:pt idx="11">
                  <c:v>4.5504461906320532</c:v>
                </c:pt>
                <c:pt idx="12">
                  <c:v>6.0367755408260546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'2'!$C$4</c:f>
              <c:strCache>
                <c:ptCount val="1"/>
                <c:pt idx="0">
                  <c:v>Preço Médio de Exportação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'2'!$D$2:$P$2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'2'!$D$4:$P$4</c:f>
              <c:numCache>
                <c:formatCode>#,##0.00</c:formatCode>
                <c:ptCount val="13"/>
                <c:pt idx="0">
                  <c:v>4.6539147716768348</c:v>
                </c:pt>
                <c:pt idx="1">
                  <c:v>5.3939196856977896</c:v>
                </c:pt>
                <c:pt idx="2">
                  <c:v>5.2814616126115883</c:v>
                </c:pt>
                <c:pt idx="3">
                  <c:v>4.7643280480689514</c:v>
                </c:pt>
                <c:pt idx="4">
                  <c:v>5.5230476793917314</c:v>
                </c:pt>
                <c:pt idx="5">
                  <c:v>7.1219402868724666</c:v>
                </c:pt>
                <c:pt idx="6">
                  <c:v>4.7078348029112176</c:v>
                </c:pt>
                <c:pt idx="7">
                  <c:v>6.5954483335102436</c:v>
                </c:pt>
                <c:pt idx="8">
                  <c:v>5.6778130136645135</c:v>
                </c:pt>
                <c:pt idx="9">
                  <c:v>5.4751488836053488</c:v>
                </c:pt>
                <c:pt idx="10">
                  <c:v>5.4982337152950196</c:v>
                </c:pt>
                <c:pt idx="11">
                  <c:v>7.1056750323344069</c:v>
                </c:pt>
                <c:pt idx="12">
                  <c:v>8.0754770255513559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7944560"/>
        <c:axId val="1037953808"/>
      </c:lineChart>
      <c:catAx>
        <c:axId val="1037944560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7953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7953808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0.0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7944560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9.7860677251409151E-2"/>
          <c:y val="0.89631632223446467"/>
          <c:w val="0.82195064756249725"/>
          <c:h val="0.10368331944855014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Preparações e Conservas de Bacalhau</a:t>
            </a:r>
            <a:r>
              <a:rPr lang="pt-PT" baseline="0"/>
              <a:t> - </a:t>
            </a:r>
            <a:r>
              <a:rPr lang="pt-PT"/>
              <a:t>Destinos de Saída  UE e PT </a:t>
            </a:r>
            <a:r>
              <a:rPr lang="pt-PT" b="0"/>
              <a:t>(t)</a:t>
            </a:r>
          </a:p>
        </c:rich>
      </c:tx>
      <c:layout>
        <c:manualLayout>
          <c:xMode val="edge"/>
          <c:yMode val="edge"/>
          <c:x val="0.1642230971128609"/>
          <c:y val="4.490011665208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27829349363137"/>
          <c:y val="0.13819095477386933"/>
          <c:w val="0.85373301438586002"/>
          <c:h val="0.66582914572864327"/>
        </c:manualLayout>
      </c:layout>
      <c:lineChart>
        <c:grouping val="standard"/>
        <c:varyColors val="0"/>
        <c:ser>
          <c:idx val="0"/>
          <c:order val="0"/>
          <c:tx>
            <c:strRef>
              <c:f>'3'!$D$15</c:f>
              <c:strCache>
                <c:ptCount val="1"/>
                <c:pt idx="0">
                  <c:v>UE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'3'!$E$2:$Q$2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'3'!$E$15:$Q$15</c:f>
              <c:numCache>
                <c:formatCode>#,##0</c:formatCode>
                <c:ptCount val="13"/>
                <c:pt idx="0">
                  <c:v>469.54199999999997</c:v>
                </c:pt>
                <c:pt idx="1">
                  <c:v>504.59500000000003</c:v>
                </c:pt>
                <c:pt idx="2">
                  <c:v>559.96900000000005</c:v>
                </c:pt>
                <c:pt idx="3">
                  <c:v>489.08199999999999</c:v>
                </c:pt>
                <c:pt idx="4">
                  <c:v>557.99199999999996</c:v>
                </c:pt>
                <c:pt idx="5">
                  <c:v>678.41700000000003</c:v>
                </c:pt>
                <c:pt idx="6">
                  <c:v>580.52</c:v>
                </c:pt>
                <c:pt idx="7">
                  <c:v>930.76199999999994</c:v>
                </c:pt>
                <c:pt idx="8">
                  <c:v>1196.1869999999999</c:v>
                </c:pt>
                <c:pt idx="9">
                  <c:v>1274.4449999999999</c:v>
                </c:pt>
                <c:pt idx="10">
                  <c:v>1164.6279999999999</c:v>
                </c:pt>
                <c:pt idx="11">
                  <c:v>1231.558</c:v>
                </c:pt>
                <c:pt idx="12">
                  <c:v>1217.931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'3'!$D$16</c:f>
              <c:strCache>
                <c:ptCount val="1"/>
                <c:pt idx="0">
                  <c:v>PT</c:v>
                </c:pt>
              </c:strCache>
            </c:strRef>
          </c:tx>
          <c:spPr>
            <a:ln w="38100">
              <a:solidFill>
                <a:srgbClr val="E46C0A"/>
              </a:solidFill>
            </a:ln>
          </c:spPr>
          <c:marker>
            <c:symbol val="none"/>
          </c:marker>
          <c:cat>
            <c:numRef>
              <c:f>'3'!$E$2:$Q$2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'3'!$E$16:$Q$16</c:f>
              <c:numCache>
                <c:formatCode>#,##0</c:formatCode>
                <c:ptCount val="13"/>
                <c:pt idx="0">
                  <c:v>125.578</c:v>
                </c:pt>
                <c:pt idx="1">
                  <c:v>173.03</c:v>
                </c:pt>
                <c:pt idx="2">
                  <c:v>289.96300000000002</c:v>
                </c:pt>
                <c:pt idx="3">
                  <c:v>217.46799999999999</c:v>
                </c:pt>
                <c:pt idx="4">
                  <c:v>386.28800000000001</c:v>
                </c:pt>
                <c:pt idx="5">
                  <c:v>564.32299999999998</c:v>
                </c:pt>
                <c:pt idx="6">
                  <c:v>392.55200000000002</c:v>
                </c:pt>
                <c:pt idx="7">
                  <c:v>663.13800000000003</c:v>
                </c:pt>
                <c:pt idx="8">
                  <c:v>678.43100000000004</c:v>
                </c:pt>
                <c:pt idx="9">
                  <c:v>826.90099999999995</c:v>
                </c:pt>
                <c:pt idx="10">
                  <c:v>845.02</c:v>
                </c:pt>
                <c:pt idx="11">
                  <c:v>688.17100000000005</c:v>
                </c:pt>
                <c:pt idx="12">
                  <c:v>655.78700000000003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7963600"/>
        <c:axId val="1037964688"/>
      </c:lineChart>
      <c:catAx>
        <c:axId val="1037963600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7964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7964688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7963600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9291994750656166"/>
          <c:y val="0.89631634587343256"/>
          <c:w val="0.64630994877686387"/>
          <c:h val="7.1844718734482518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Calibri"/>
                <a:ea typeface="Calibri"/>
                <a:cs typeface="Calibri"/>
              </a:defRPr>
            </a:pPr>
            <a:r>
              <a:rPr lang="pt-PT" sz="1200" b="1" i="0" u="none" strike="noStrike" baseline="0">
                <a:effectLst/>
              </a:rPr>
              <a:t>Bacalhau Congelado - Produção, Importação, Exportação e Consumo Aparente </a:t>
            </a:r>
            <a:r>
              <a:rPr lang="pt-PT" sz="1200" b="0" i="0" u="none" strike="noStrike" baseline="0">
                <a:effectLst/>
              </a:rPr>
              <a:t>(t)</a:t>
            </a:r>
            <a:endParaRPr lang="pt-PT" b="0"/>
          </a:p>
        </c:rich>
      </c:tx>
      <c:layout>
        <c:manualLayout>
          <c:xMode val="edge"/>
          <c:yMode val="edge"/>
          <c:x val="0.1708674578184568"/>
          <c:y val="2.69967042210791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030346492167277E-2"/>
          <c:y val="0.1381910655495602"/>
          <c:w val="0.8774297860755732"/>
          <c:h val="0.6527605940675979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'8'!$B$5</c:f>
              <c:strCache>
                <c:ptCount val="1"/>
                <c:pt idx="0">
                  <c:v>Importação</c:v>
                </c:pt>
              </c:strCache>
            </c:strRef>
          </c:tx>
          <c:spPr>
            <a:ln w="38100">
              <a:noFill/>
              <a:prstDash val="sysDot"/>
            </a:ln>
          </c:spPr>
          <c:invertIfNegative val="0"/>
          <c:val>
            <c:numRef>
              <c:f>'8'!$D$5:$P$5</c:f>
              <c:numCache>
                <c:formatCode>#,##0</c:formatCode>
                <c:ptCount val="13"/>
                <c:pt idx="0">
                  <c:v>42388.546999999999</c:v>
                </c:pt>
                <c:pt idx="1">
                  <c:v>39948.025999999998</c:v>
                </c:pt>
                <c:pt idx="2">
                  <c:v>44515.839999999997</c:v>
                </c:pt>
                <c:pt idx="3">
                  <c:v>50851.995999999999</c:v>
                </c:pt>
                <c:pt idx="4">
                  <c:v>50342.218999999997</c:v>
                </c:pt>
                <c:pt idx="5">
                  <c:v>47703.534</c:v>
                </c:pt>
                <c:pt idx="6">
                  <c:v>47667.976999999999</c:v>
                </c:pt>
                <c:pt idx="7">
                  <c:v>49365.440999999999</c:v>
                </c:pt>
                <c:pt idx="8">
                  <c:v>46773.66</c:v>
                </c:pt>
                <c:pt idx="9">
                  <c:v>43050.811000000002</c:v>
                </c:pt>
                <c:pt idx="10">
                  <c:v>34212.063000000002</c:v>
                </c:pt>
                <c:pt idx="11">
                  <c:v>34443.288</c:v>
                </c:pt>
                <c:pt idx="12">
                  <c:v>28971.893</c:v>
                </c:pt>
              </c:numCache>
            </c:numRef>
          </c:val>
        </c:ser>
        <c:ser>
          <c:idx val="2"/>
          <c:order val="2"/>
          <c:tx>
            <c:strRef>
              <c:f>'8'!$B$6</c:f>
              <c:strCache>
                <c:ptCount val="1"/>
                <c:pt idx="0">
                  <c:v>Exportação</c:v>
                </c:pt>
              </c:strCache>
            </c:strRef>
          </c:tx>
          <c:invertIfNegative val="0"/>
          <c:val>
            <c:numRef>
              <c:f>'8'!$D$6:$P$6</c:f>
              <c:numCache>
                <c:formatCode>#,##0</c:formatCode>
                <c:ptCount val="13"/>
                <c:pt idx="0">
                  <c:v>2932.0509999999999</c:v>
                </c:pt>
                <c:pt idx="1">
                  <c:v>4100.6360000000004</c:v>
                </c:pt>
                <c:pt idx="2">
                  <c:v>4656.8450000000003</c:v>
                </c:pt>
                <c:pt idx="3">
                  <c:v>4878.9120000000003</c:v>
                </c:pt>
                <c:pt idx="4">
                  <c:v>6026.03</c:v>
                </c:pt>
                <c:pt idx="5">
                  <c:v>7179.5730000000003</c:v>
                </c:pt>
                <c:pt idx="6">
                  <c:v>6598.7079999999996</c:v>
                </c:pt>
                <c:pt idx="7">
                  <c:v>8532.31</c:v>
                </c:pt>
                <c:pt idx="8">
                  <c:v>8369.7350000000006</c:v>
                </c:pt>
                <c:pt idx="9">
                  <c:v>9551.8240000000005</c:v>
                </c:pt>
                <c:pt idx="10">
                  <c:v>7663.5050000000001</c:v>
                </c:pt>
                <c:pt idx="11">
                  <c:v>5923.3829999999998</c:v>
                </c:pt>
                <c:pt idx="12">
                  <c:v>6687.817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7945648"/>
        <c:axId val="1037967408"/>
      </c:barChart>
      <c:lineChart>
        <c:grouping val="standard"/>
        <c:varyColors val="0"/>
        <c:ser>
          <c:idx val="1"/>
          <c:order val="0"/>
          <c:tx>
            <c:strRef>
              <c:f>'8'!$B$4</c:f>
              <c:strCache>
                <c:ptCount val="1"/>
                <c:pt idx="0">
                  <c:v>Produção</c:v>
                </c:pt>
              </c:strCache>
            </c:strRef>
          </c:tx>
          <c:spPr>
            <a:ln w="38100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'8'!$D$3:$P$3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'8'!$D$4:$P$4</c:f>
              <c:numCache>
                <c:formatCode>#,##0</c:formatCode>
                <c:ptCount val="13"/>
                <c:pt idx="0">
                  <c:v>25477.646000000001</c:v>
                </c:pt>
                <c:pt idx="1">
                  <c:v>30780.391</c:v>
                </c:pt>
                <c:pt idx="2">
                  <c:v>29054.681</c:v>
                </c:pt>
                <c:pt idx="3">
                  <c:v>29430.596000000001</c:v>
                </c:pt>
                <c:pt idx="4">
                  <c:v>22784.885999999999</c:v>
                </c:pt>
                <c:pt idx="5">
                  <c:v>23849.795190000001</c:v>
                </c:pt>
                <c:pt idx="6">
                  <c:v>25811.774170000001</c:v>
                </c:pt>
                <c:pt idx="7">
                  <c:v>28053.199000000001</c:v>
                </c:pt>
                <c:pt idx="8">
                  <c:v>28543.427</c:v>
                </c:pt>
                <c:pt idx="9">
                  <c:v>31505.293000000001</c:v>
                </c:pt>
                <c:pt idx="10">
                  <c:v>27394.237000000001</c:v>
                </c:pt>
                <c:pt idx="11">
                  <c:v>29794.856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'8'!$B$9</c:f>
              <c:strCache>
                <c:ptCount val="1"/>
                <c:pt idx="0">
                  <c:v>Consumo Aparente</c:v>
                </c:pt>
              </c:strCache>
            </c:strRef>
          </c:tx>
          <c:spPr>
            <a:ln w="38100">
              <a:solidFill>
                <a:srgbClr val="009999"/>
              </a:solidFill>
              <a:prstDash val="sysDot"/>
            </a:ln>
          </c:spPr>
          <c:marker>
            <c:symbol val="none"/>
          </c:marker>
          <c:cat>
            <c:numRef>
              <c:f>'8'!$D$3:$P$3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'8'!$D$9:$P$9</c:f>
              <c:numCache>
                <c:formatCode>#,##0</c:formatCode>
                <c:ptCount val="13"/>
                <c:pt idx="0">
                  <c:v>64934.142</c:v>
                </c:pt>
                <c:pt idx="1">
                  <c:v>66627.781000000003</c:v>
                </c:pt>
                <c:pt idx="2">
                  <c:v>68913.675999999992</c:v>
                </c:pt>
                <c:pt idx="3">
                  <c:v>75403.680000000008</c:v>
                </c:pt>
                <c:pt idx="4">
                  <c:v>67101.074999999997</c:v>
                </c:pt>
                <c:pt idx="5">
                  <c:v>64373.75619</c:v>
                </c:pt>
                <c:pt idx="6">
                  <c:v>66881.043170000004</c:v>
                </c:pt>
                <c:pt idx="7">
                  <c:v>68886.33</c:v>
                </c:pt>
                <c:pt idx="8">
                  <c:v>66947.351999999999</c:v>
                </c:pt>
                <c:pt idx="9">
                  <c:v>65004.280000000006</c:v>
                </c:pt>
                <c:pt idx="10">
                  <c:v>53942.795000000006</c:v>
                </c:pt>
                <c:pt idx="11">
                  <c:v>58314.760999999999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7945648"/>
        <c:axId val="1037967408"/>
      </c:lineChart>
      <c:catAx>
        <c:axId val="1037945648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37967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7967408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66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37945648"/>
        <c:crosses val="autoZero"/>
        <c:crossBetween val="between"/>
      </c:valAx>
      <c:spPr>
        <a:solidFill>
          <a:sysClr val="window" lastClr="FFFFFF">
            <a:lumMod val="95000"/>
          </a:sysClr>
        </a:solidFill>
        <a:ln w="12700">
          <a:noFill/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ayout>
        <c:manualLayout>
          <c:xMode val="edge"/>
          <c:yMode val="edge"/>
          <c:x val="9.7812861624889447E-2"/>
          <c:y val="0.84957871947267538"/>
          <c:w val="0.83348730176333596"/>
          <c:h val="0.11237229961639406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dash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Calibri"/>
                <a:ea typeface="Calibri"/>
                <a:cs typeface="Calibri"/>
              </a:defRPr>
            </a:pPr>
            <a:r>
              <a:rPr lang="pt-PT" sz="1200" b="1" i="0" u="none" strike="noStrike" baseline="0">
                <a:effectLst/>
              </a:rPr>
              <a:t>Bacalhau Salgado Seco - Produção, Importação, Exportação e Consumo Aparente </a:t>
            </a:r>
            <a:r>
              <a:rPr lang="pt-PT" sz="1200" b="0" i="0" u="none" strike="noStrike" baseline="0">
                <a:effectLst/>
              </a:rPr>
              <a:t>(t)</a:t>
            </a:r>
            <a:endParaRPr lang="pt-PT" b="0"/>
          </a:p>
        </c:rich>
      </c:tx>
      <c:layout>
        <c:manualLayout>
          <c:xMode val="edge"/>
          <c:yMode val="edge"/>
          <c:x val="0.16751804839252094"/>
          <c:y val="2.68397980595433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3930570367982"/>
          <c:y val="0.15282967488167365"/>
          <c:w val="0.87116450014835389"/>
          <c:h val="0.65871790026246724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'8'!$B$16</c:f>
              <c:strCache>
                <c:ptCount val="1"/>
                <c:pt idx="0">
                  <c:v>Importação</c:v>
                </c:pt>
              </c:strCache>
            </c:strRef>
          </c:tx>
          <c:spPr>
            <a:ln w="38100">
              <a:noFill/>
              <a:prstDash val="sysDot"/>
            </a:ln>
          </c:spPr>
          <c:invertIfNegative val="0"/>
          <c:val>
            <c:numRef>
              <c:f>'8'!$D$16:$P$16</c:f>
              <c:numCache>
                <c:formatCode>#,##0</c:formatCode>
                <c:ptCount val="13"/>
                <c:pt idx="0">
                  <c:v>53921.22</c:v>
                </c:pt>
                <c:pt idx="1">
                  <c:v>58609.220999999998</c:v>
                </c:pt>
                <c:pt idx="2">
                  <c:v>57106.824000000001</c:v>
                </c:pt>
                <c:pt idx="3">
                  <c:v>62966.618999999999</c:v>
                </c:pt>
                <c:pt idx="4">
                  <c:v>57584.769</c:v>
                </c:pt>
                <c:pt idx="5">
                  <c:v>54725.237999999998</c:v>
                </c:pt>
                <c:pt idx="6">
                  <c:v>59792.726000000002</c:v>
                </c:pt>
                <c:pt idx="7">
                  <c:v>52566.817000000003</c:v>
                </c:pt>
                <c:pt idx="8">
                  <c:v>50558.228000000003</c:v>
                </c:pt>
                <c:pt idx="9">
                  <c:v>52342.476999999999</c:v>
                </c:pt>
                <c:pt idx="10">
                  <c:v>47066.525000000001</c:v>
                </c:pt>
                <c:pt idx="11">
                  <c:v>50845.527000000002</c:v>
                </c:pt>
                <c:pt idx="12">
                  <c:v>53047.137000000002</c:v>
                </c:pt>
              </c:numCache>
            </c:numRef>
          </c:val>
        </c:ser>
        <c:ser>
          <c:idx val="2"/>
          <c:order val="2"/>
          <c:tx>
            <c:strRef>
              <c:f>'8'!$B$17</c:f>
              <c:strCache>
                <c:ptCount val="1"/>
                <c:pt idx="0">
                  <c:v>Exportação</c:v>
                </c:pt>
              </c:strCache>
            </c:strRef>
          </c:tx>
          <c:invertIfNegative val="0"/>
          <c:val>
            <c:numRef>
              <c:f>'8'!$D$17:$P$17</c:f>
              <c:numCache>
                <c:formatCode>#,##0</c:formatCode>
                <c:ptCount val="13"/>
                <c:pt idx="0">
                  <c:v>11222</c:v>
                </c:pt>
                <c:pt idx="1">
                  <c:v>9507.991</c:v>
                </c:pt>
                <c:pt idx="2">
                  <c:v>10681.386</c:v>
                </c:pt>
                <c:pt idx="3">
                  <c:v>12976.824000000001</c:v>
                </c:pt>
                <c:pt idx="4">
                  <c:v>12394.496999999999</c:v>
                </c:pt>
                <c:pt idx="5">
                  <c:v>9326.4979999999996</c:v>
                </c:pt>
                <c:pt idx="6">
                  <c:v>9439.4449999999997</c:v>
                </c:pt>
                <c:pt idx="7">
                  <c:v>8350.3109999999997</c:v>
                </c:pt>
                <c:pt idx="8">
                  <c:v>7295.0230000000001</c:v>
                </c:pt>
                <c:pt idx="9">
                  <c:v>7722.5529999999999</c:v>
                </c:pt>
                <c:pt idx="10">
                  <c:v>7736.0720000000001</c:v>
                </c:pt>
                <c:pt idx="11">
                  <c:v>9079.7109999999993</c:v>
                </c:pt>
                <c:pt idx="12">
                  <c:v>7645.5010000000002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7962512"/>
        <c:axId val="1037961968"/>
      </c:barChart>
      <c:lineChart>
        <c:grouping val="standard"/>
        <c:varyColors val="0"/>
        <c:ser>
          <c:idx val="1"/>
          <c:order val="0"/>
          <c:tx>
            <c:strRef>
              <c:f>'8'!$B$15</c:f>
              <c:strCache>
                <c:ptCount val="1"/>
                <c:pt idx="0">
                  <c:v>Produção</c:v>
                </c:pt>
              </c:strCache>
            </c:strRef>
          </c:tx>
          <c:spPr>
            <a:ln w="38100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'8'!$D$3:$P$3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'8'!$D$15:$P$15</c:f>
              <c:numCache>
                <c:formatCode>#,##0</c:formatCode>
                <c:ptCount val="13"/>
                <c:pt idx="0">
                  <c:v>50712.741000000002</c:v>
                </c:pt>
                <c:pt idx="1">
                  <c:v>50041.709000000003</c:v>
                </c:pt>
                <c:pt idx="2">
                  <c:v>54921.689999999995</c:v>
                </c:pt>
                <c:pt idx="3">
                  <c:v>56554.964999999997</c:v>
                </c:pt>
                <c:pt idx="4">
                  <c:v>48967.983999999997</c:v>
                </c:pt>
                <c:pt idx="5">
                  <c:v>43125.308420000001</c:v>
                </c:pt>
                <c:pt idx="6">
                  <c:v>42271.0651</c:v>
                </c:pt>
                <c:pt idx="7">
                  <c:v>39304.995999999999</c:v>
                </c:pt>
                <c:pt idx="8">
                  <c:v>35883.019</c:v>
                </c:pt>
                <c:pt idx="9">
                  <c:v>34363.438000000002</c:v>
                </c:pt>
                <c:pt idx="10">
                  <c:v>36902.760999999999</c:v>
                </c:pt>
                <c:pt idx="11">
                  <c:v>36830.514999999999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'8'!$B$20</c:f>
              <c:strCache>
                <c:ptCount val="1"/>
                <c:pt idx="0">
                  <c:v>Consumo Aparente</c:v>
                </c:pt>
              </c:strCache>
            </c:strRef>
          </c:tx>
          <c:spPr>
            <a:ln w="38100">
              <a:solidFill>
                <a:srgbClr val="009999"/>
              </a:solidFill>
              <a:prstDash val="sysDot"/>
            </a:ln>
          </c:spPr>
          <c:marker>
            <c:symbol val="none"/>
          </c:marker>
          <c:cat>
            <c:numRef>
              <c:f>'8'!$D$3:$P$3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'8'!$D$20:$P$20</c:f>
              <c:numCache>
                <c:formatCode>#,##0</c:formatCode>
                <c:ptCount val="13"/>
                <c:pt idx="0">
                  <c:v>93411.96100000001</c:v>
                </c:pt>
                <c:pt idx="1">
                  <c:v>99142.938999999998</c:v>
                </c:pt>
                <c:pt idx="2">
                  <c:v>101347.128</c:v>
                </c:pt>
                <c:pt idx="3">
                  <c:v>106544.76000000001</c:v>
                </c:pt>
                <c:pt idx="4">
                  <c:v>94158.255999999994</c:v>
                </c:pt>
                <c:pt idx="5">
                  <c:v>88524.048420000006</c:v>
                </c:pt>
                <c:pt idx="6">
                  <c:v>92624.346099999995</c:v>
                </c:pt>
                <c:pt idx="7">
                  <c:v>83521.501999999993</c:v>
                </c:pt>
                <c:pt idx="8">
                  <c:v>79146.224000000002</c:v>
                </c:pt>
                <c:pt idx="9">
                  <c:v>78983.362000000008</c:v>
                </c:pt>
                <c:pt idx="10">
                  <c:v>76233.213999999993</c:v>
                </c:pt>
                <c:pt idx="11">
                  <c:v>78596.331000000006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7962512"/>
        <c:axId val="1037961968"/>
      </c:lineChart>
      <c:catAx>
        <c:axId val="1037962512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37961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7961968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66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37962512"/>
        <c:crosses val="autoZero"/>
        <c:crossBetween val="between"/>
      </c:valAx>
      <c:spPr>
        <a:solidFill>
          <a:sysClr val="window" lastClr="FFFFFF">
            <a:lumMod val="95000"/>
          </a:sysClr>
        </a:solidFill>
        <a:ln w="12700">
          <a:noFill/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ayout>
        <c:manualLayout>
          <c:xMode val="edge"/>
          <c:yMode val="edge"/>
          <c:x val="9.0855421241358925E-2"/>
          <c:y val="0.86709180583196332"/>
          <c:w val="0.83348730176333596"/>
          <c:h val="0.11237229961639406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dash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Bacalhau Congelado - Preço Médio de Importação e de Exportação</a:t>
            </a:r>
            <a:r>
              <a:rPr lang="pt-PT" baseline="0"/>
              <a:t> </a:t>
            </a:r>
            <a:r>
              <a:rPr lang="pt-PT" b="0" baseline="0"/>
              <a:t>(€/kg)</a:t>
            </a:r>
            <a:endParaRPr lang="pt-PT" b="0"/>
          </a:p>
        </c:rich>
      </c:tx>
      <c:layout>
        <c:manualLayout>
          <c:xMode val="edge"/>
          <c:yMode val="edge"/>
          <c:x val="0.15024310485779441"/>
          <c:y val="3.1603558087662251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6294649877626062"/>
          <c:h val="0.66582914572864327"/>
        </c:manualLayout>
      </c:layout>
      <c:lineChart>
        <c:grouping val="standard"/>
        <c:varyColors val="0"/>
        <c:ser>
          <c:idx val="1"/>
          <c:order val="0"/>
          <c:tx>
            <c:strRef>
              <c:f>'2'!$C$5</c:f>
              <c:strCache>
                <c:ptCount val="1"/>
                <c:pt idx="0">
                  <c:v>Preço Médio de Importação</c:v>
                </c:pt>
              </c:strCache>
            </c:strRef>
          </c:tx>
          <c:spPr>
            <a:ln w="38100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'2'!$D$2:$P$2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'2'!$D$5:$P$5</c:f>
              <c:numCache>
                <c:formatCode>0.00</c:formatCode>
                <c:ptCount val="13"/>
                <c:pt idx="0">
                  <c:v>2.603528377606338</c:v>
                </c:pt>
                <c:pt idx="1">
                  <c:v>2.870163521972275</c:v>
                </c:pt>
                <c:pt idx="2">
                  <c:v>2.6228978943225605</c:v>
                </c:pt>
                <c:pt idx="3">
                  <c:v>2.0011220011894912</c:v>
                </c:pt>
                <c:pt idx="4">
                  <c:v>2.1524474914385476</c:v>
                </c:pt>
                <c:pt idx="5">
                  <c:v>2.8738448602151783</c:v>
                </c:pt>
                <c:pt idx="6">
                  <c:v>2.8348567005476233</c:v>
                </c:pt>
                <c:pt idx="7">
                  <c:v>3.3258789281351708</c:v>
                </c:pt>
                <c:pt idx="8">
                  <c:v>3.8114637811109926</c:v>
                </c:pt>
                <c:pt idx="9">
                  <c:v>4.0478083676518892</c:v>
                </c:pt>
                <c:pt idx="10">
                  <c:v>3.7280168401420282</c:v>
                </c:pt>
                <c:pt idx="11">
                  <c:v>3.6050693243920269</c:v>
                </c:pt>
                <c:pt idx="12">
                  <c:v>5.2101467101234977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'2'!$C$6</c:f>
              <c:strCache>
                <c:ptCount val="1"/>
                <c:pt idx="0">
                  <c:v>Preço Médio de Exportação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'2'!$D$2:$P$2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'2'!$D$6:$P$6</c:f>
              <c:numCache>
                <c:formatCode>#,##0.00</c:formatCode>
                <c:ptCount val="13"/>
                <c:pt idx="0">
                  <c:v>5.7584731643480964</c:v>
                </c:pt>
                <c:pt idx="1">
                  <c:v>6.3529469574963482</c:v>
                </c:pt>
                <c:pt idx="2">
                  <c:v>6.5027448841436639</c:v>
                </c:pt>
                <c:pt idx="3">
                  <c:v>5.5637107207508558</c:v>
                </c:pt>
                <c:pt idx="4">
                  <c:v>5.5752580056853347</c:v>
                </c:pt>
                <c:pt idx="5">
                  <c:v>5.3194845988751691</c:v>
                </c:pt>
                <c:pt idx="6">
                  <c:v>5.8716559362832852</c:v>
                </c:pt>
                <c:pt idx="7">
                  <c:v>5.7681971236394372</c:v>
                </c:pt>
                <c:pt idx="8">
                  <c:v>6.1179836637599632</c:v>
                </c:pt>
                <c:pt idx="9">
                  <c:v>6.3516175549298231</c:v>
                </c:pt>
                <c:pt idx="10">
                  <c:v>6.3024471178657802</c:v>
                </c:pt>
                <c:pt idx="11">
                  <c:v>7.3882399635478579</c:v>
                </c:pt>
                <c:pt idx="12">
                  <c:v>8.8559350532468208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7964144"/>
        <c:axId val="1037954896"/>
      </c:lineChart>
      <c:catAx>
        <c:axId val="1037964144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7954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7954896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0.0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7964144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9.7860677251409151E-2"/>
          <c:y val="0.89631632223446467"/>
          <c:w val="0.82195064756249725"/>
          <c:h val="0.10368331944855014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Filetes de Bacalhau Frescos/Ref/</a:t>
            </a:r>
            <a:r>
              <a:rPr lang="pt-PT" baseline="0"/>
              <a:t>Cong </a:t>
            </a:r>
          </a:p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- Preço Médio de Importação e de Exportação</a:t>
            </a:r>
            <a:r>
              <a:rPr lang="pt-PT" baseline="0"/>
              <a:t> </a:t>
            </a:r>
            <a:r>
              <a:rPr lang="pt-PT" b="0" baseline="0"/>
              <a:t>(€/kg)</a:t>
            </a:r>
            <a:endParaRPr lang="pt-PT" b="0"/>
          </a:p>
        </c:rich>
      </c:tx>
      <c:layout>
        <c:manualLayout>
          <c:xMode val="edge"/>
          <c:yMode val="edge"/>
          <c:x val="0.15024310485779441"/>
          <c:y val="3.1603558087662251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55070132320085"/>
          <c:h val="0.66582914572864327"/>
        </c:manualLayout>
      </c:layout>
      <c:lineChart>
        <c:grouping val="standard"/>
        <c:varyColors val="0"/>
        <c:ser>
          <c:idx val="1"/>
          <c:order val="0"/>
          <c:tx>
            <c:strRef>
              <c:f>'2'!$C$7</c:f>
              <c:strCache>
                <c:ptCount val="1"/>
                <c:pt idx="0">
                  <c:v>Preço Médio de Importação</c:v>
                </c:pt>
              </c:strCache>
            </c:strRef>
          </c:tx>
          <c:spPr>
            <a:ln w="38100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'2'!$D$2:$P$2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'2'!$D$7:$P$7</c:f>
              <c:numCache>
                <c:formatCode>0.00</c:formatCode>
                <c:ptCount val="13"/>
                <c:pt idx="0">
                  <c:v>2.3005557711673732</c:v>
                </c:pt>
                <c:pt idx="1">
                  <c:v>2.3224304105039999</c:v>
                </c:pt>
                <c:pt idx="2">
                  <c:v>2.4203110478989274</c:v>
                </c:pt>
                <c:pt idx="3">
                  <c:v>2.2365311051620864</c:v>
                </c:pt>
                <c:pt idx="4">
                  <c:v>2.2926001518136552</c:v>
                </c:pt>
                <c:pt idx="5">
                  <c:v>2.6019553207329493</c:v>
                </c:pt>
                <c:pt idx="6">
                  <c:v>2.5492423241848714</c:v>
                </c:pt>
                <c:pt idx="7">
                  <c:v>2.7282781612167479</c:v>
                </c:pt>
                <c:pt idx="8">
                  <c:v>3.1669536090434423</c:v>
                </c:pt>
                <c:pt idx="9">
                  <c:v>3.2140872442074335</c:v>
                </c:pt>
                <c:pt idx="10">
                  <c:v>3.0926022115942451</c:v>
                </c:pt>
                <c:pt idx="11">
                  <c:v>3.0753374126959345</c:v>
                </c:pt>
                <c:pt idx="12">
                  <c:v>3.6047452537121205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'2'!$C$8</c:f>
              <c:strCache>
                <c:ptCount val="1"/>
                <c:pt idx="0">
                  <c:v>Preço Médio de Exportação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'2'!$D$2:$P$2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'2'!$D$8:$P$8</c:f>
              <c:numCache>
                <c:formatCode>#,##0.00</c:formatCode>
                <c:ptCount val="13"/>
                <c:pt idx="0">
                  <c:v>5.9215348960458298</c:v>
                </c:pt>
                <c:pt idx="1">
                  <c:v>6.6342141200598626</c:v>
                </c:pt>
                <c:pt idx="2">
                  <c:v>6.247506940316101</c:v>
                </c:pt>
                <c:pt idx="3">
                  <c:v>4.552059882633837</c:v>
                </c:pt>
                <c:pt idx="4">
                  <c:v>5.7671211253867432</c:v>
                </c:pt>
                <c:pt idx="5">
                  <c:v>6.849170515048403</c:v>
                </c:pt>
                <c:pt idx="6">
                  <c:v>6.4695717712369891</c:v>
                </c:pt>
                <c:pt idx="7">
                  <c:v>6.461867977743438</c:v>
                </c:pt>
                <c:pt idx="8">
                  <c:v>6.509353653970793</c:v>
                </c:pt>
                <c:pt idx="9">
                  <c:v>7.2689731925818224</c:v>
                </c:pt>
                <c:pt idx="10">
                  <c:v>6.4307394743319382</c:v>
                </c:pt>
                <c:pt idx="11">
                  <c:v>6.4938647604323512</c:v>
                </c:pt>
                <c:pt idx="12">
                  <c:v>7.7386299896288806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7954352"/>
        <c:axId val="1037952720"/>
      </c:lineChart>
      <c:catAx>
        <c:axId val="1037954352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7952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7952720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0.0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7954352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9.7860677251409151E-2"/>
          <c:y val="0.89631632223446467"/>
          <c:w val="0.82195064756249725"/>
          <c:h val="0.10368331944855014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Bacalhau Seco - Preço Médio de Importação e de Exportação</a:t>
            </a:r>
            <a:r>
              <a:rPr lang="pt-PT" baseline="0"/>
              <a:t> </a:t>
            </a:r>
            <a:r>
              <a:rPr lang="pt-PT" b="0" baseline="0"/>
              <a:t>(€/kg)</a:t>
            </a:r>
            <a:endParaRPr lang="pt-PT" b="0"/>
          </a:p>
        </c:rich>
      </c:tx>
      <c:layout>
        <c:manualLayout>
          <c:xMode val="edge"/>
          <c:yMode val="edge"/>
          <c:x val="0.16120706635189455"/>
          <c:y val="1.6753383139665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6471451391735821"/>
          <c:h val="0.66245747188608861"/>
        </c:manualLayout>
      </c:layout>
      <c:lineChart>
        <c:grouping val="standard"/>
        <c:varyColors val="0"/>
        <c:ser>
          <c:idx val="1"/>
          <c:order val="0"/>
          <c:tx>
            <c:strRef>
              <c:f>'2'!$C$9</c:f>
              <c:strCache>
                <c:ptCount val="1"/>
                <c:pt idx="0">
                  <c:v>Preço Médio de Importação</c:v>
                </c:pt>
              </c:strCache>
            </c:strRef>
          </c:tx>
          <c:spPr>
            <a:ln w="38100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'2'!$D$2:$P$2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'2'!$D$9:$P$9</c:f>
              <c:numCache>
                <c:formatCode>0.00</c:formatCode>
                <c:ptCount val="13"/>
                <c:pt idx="0">
                  <c:v>4.6842257463759163</c:v>
                </c:pt>
                <c:pt idx="1">
                  <c:v>5.1563980521085586</c:v>
                </c:pt>
                <c:pt idx="2">
                  <c:v>4.9966729195095843</c:v>
                </c:pt>
                <c:pt idx="3">
                  <c:v>4.0008489101185507</c:v>
                </c:pt>
                <c:pt idx="4">
                  <c:v>4.3060390847447874</c:v>
                </c:pt>
                <c:pt idx="5">
                  <c:v>5.2102473268366607</c:v>
                </c:pt>
                <c:pt idx="6">
                  <c:v>5.3100157534212435</c:v>
                </c:pt>
                <c:pt idx="7">
                  <c:v>5.9230254135417786</c:v>
                </c:pt>
                <c:pt idx="8">
                  <c:v>6.4577893038498102</c:v>
                </c:pt>
                <c:pt idx="9">
                  <c:v>7.1282065233557823</c:v>
                </c:pt>
                <c:pt idx="10">
                  <c:v>6.9057897730924473</c:v>
                </c:pt>
                <c:pt idx="11">
                  <c:v>6.4794209331334098</c:v>
                </c:pt>
                <c:pt idx="12">
                  <c:v>8.5055551065837918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'2'!$C$10</c:f>
              <c:strCache>
                <c:ptCount val="1"/>
                <c:pt idx="0">
                  <c:v>Preço Médio de Exportação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'2'!$D$2:$P$2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'2'!$D$10:$P$10</c:f>
              <c:numCache>
                <c:formatCode>#,##0.00</c:formatCode>
                <c:ptCount val="13"/>
                <c:pt idx="0">
                  <c:v>5.6426374086615576</c:v>
                </c:pt>
                <c:pt idx="1">
                  <c:v>6.2772141875186884</c:v>
                </c:pt>
                <c:pt idx="2">
                  <c:v>6.1030461777151386</c:v>
                </c:pt>
                <c:pt idx="3">
                  <c:v>4.968754219060072</c:v>
                </c:pt>
                <c:pt idx="4">
                  <c:v>4.8857358229220598</c:v>
                </c:pt>
                <c:pt idx="5">
                  <c:v>6.1742017207316193</c:v>
                </c:pt>
                <c:pt idx="6">
                  <c:v>5.8790076111466307</c:v>
                </c:pt>
                <c:pt idx="7">
                  <c:v>6.1706599909871622</c:v>
                </c:pt>
                <c:pt idx="8">
                  <c:v>6.5444018476706649</c:v>
                </c:pt>
                <c:pt idx="9">
                  <c:v>7.1281701789550684</c:v>
                </c:pt>
                <c:pt idx="10">
                  <c:v>6.8781638795502413</c:v>
                </c:pt>
                <c:pt idx="11">
                  <c:v>6.3999143805347991</c:v>
                </c:pt>
                <c:pt idx="12">
                  <c:v>8.3438384220994806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7961424"/>
        <c:axId val="1037963056"/>
      </c:lineChart>
      <c:catAx>
        <c:axId val="1037961424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7963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7963056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0.0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7961424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9.7860677251409151E-2"/>
          <c:y val="0.89631632223446467"/>
          <c:w val="0.82195064756249725"/>
          <c:h val="0.10368331944855014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Preparações</a:t>
            </a:r>
            <a:r>
              <a:rPr lang="pt-PT" baseline="0"/>
              <a:t> e Conservas de Bacalhau </a:t>
            </a:r>
            <a:r>
              <a:rPr lang="pt-PT"/>
              <a:t>- Preço Médio de Importação e de Exportação</a:t>
            </a:r>
            <a:r>
              <a:rPr lang="pt-PT" baseline="0"/>
              <a:t> </a:t>
            </a:r>
            <a:r>
              <a:rPr lang="pt-PT" b="0" baseline="0"/>
              <a:t>(€/kg)</a:t>
            </a:r>
            <a:endParaRPr lang="pt-PT" b="0"/>
          </a:p>
        </c:rich>
      </c:tx>
      <c:layout>
        <c:manualLayout>
          <c:xMode val="edge"/>
          <c:yMode val="edge"/>
          <c:x val="0.12391487030270723"/>
          <c:y val="3.1593876852349981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6907720693329171"/>
          <c:h val="0.6905789518245703"/>
        </c:manualLayout>
      </c:layout>
      <c:lineChart>
        <c:grouping val="standard"/>
        <c:varyColors val="0"/>
        <c:ser>
          <c:idx val="1"/>
          <c:order val="0"/>
          <c:tx>
            <c:strRef>
              <c:f>'2'!$C$11</c:f>
              <c:strCache>
                <c:ptCount val="1"/>
                <c:pt idx="0">
                  <c:v>Preço Médio de Importação</c:v>
                </c:pt>
              </c:strCache>
            </c:strRef>
          </c:tx>
          <c:spPr>
            <a:ln w="38100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'2'!$D$2:$P$2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'2'!$D$11:$P$11</c:f>
              <c:numCache>
                <c:formatCode>0.00</c:formatCode>
                <c:ptCount val="13"/>
                <c:pt idx="0">
                  <c:v>4.4093968999205995</c:v>
                </c:pt>
                <c:pt idx="1">
                  <c:v>4.6699494277348954</c:v>
                </c:pt>
                <c:pt idx="2">
                  <c:v>4.6720304824285179</c:v>
                </c:pt>
                <c:pt idx="3">
                  <c:v>4.4895201617193319</c:v>
                </c:pt>
                <c:pt idx="4">
                  <c:v>4.2816134316134313</c:v>
                </c:pt>
                <c:pt idx="5">
                  <c:v>6.9720177685548457</c:v>
                </c:pt>
                <c:pt idx="6">
                  <c:v>7.8580206043592256</c:v>
                </c:pt>
                <c:pt idx="7">
                  <c:v>7.3712688111028362</c:v>
                </c:pt>
                <c:pt idx="8">
                  <c:v>7.3481607287605675</c:v>
                </c:pt>
                <c:pt idx="9">
                  <c:v>6.4696492988689691</c:v>
                </c:pt>
                <c:pt idx="10">
                  <c:v>6.4059587993091629</c:v>
                </c:pt>
                <c:pt idx="11">
                  <c:v>7.2547638864552306</c:v>
                </c:pt>
                <c:pt idx="12">
                  <c:v>9.2553695537383511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'2'!$C$12</c:f>
              <c:strCache>
                <c:ptCount val="1"/>
                <c:pt idx="0">
                  <c:v>Preço Médio de Exportação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'2'!$D$2:$P$2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'2'!$D$12:$P$12</c:f>
              <c:numCache>
                <c:formatCode>#,##0.00</c:formatCode>
                <c:ptCount val="13"/>
                <c:pt idx="0">
                  <c:v>4.9465502755746744</c:v>
                </c:pt>
                <c:pt idx="1">
                  <c:v>4.9230031359527757</c:v>
                </c:pt>
                <c:pt idx="2">
                  <c:v>4.3690012848086663</c:v>
                </c:pt>
                <c:pt idx="3">
                  <c:v>4.5283518505413634</c:v>
                </c:pt>
                <c:pt idx="4">
                  <c:v>4.4114732918202231</c:v>
                </c:pt>
                <c:pt idx="5">
                  <c:v>4.9665835170671251</c:v>
                </c:pt>
                <c:pt idx="6">
                  <c:v>4.7487236299061122</c:v>
                </c:pt>
                <c:pt idx="7">
                  <c:v>4.8535372357111486</c:v>
                </c:pt>
                <c:pt idx="8">
                  <c:v>4.9334899163456232</c:v>
                </c:pt>
                <c:pt idx="9">
                  <c:v>4.740144174257833</c:v>
                </c:pt>
                <c:pt idx="10">
                  <c:v>4.7445050078421698</c:v>
                </c:pt>
                <c:pt idx="11">
                  <c:v>4.8073498915732369</c:v>
                </c:pt>
                <c:pt idx="12">
                  <c:v>5.3715137496677725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7955440"/>
        <c:axId val="1037970672"/>
      </c:lineChart>
      <c:catAx>
        <c:axId val="1037955440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7970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7970672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0.0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7955440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9.7860677251409151E-2"/>
          <c:y val="0.89631632223446467"/>
          <c:w val="0.82195064756249725"/>
          <c:h val="0.10368331944855014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Bacalhau</a:t>
            </a:r>
            <a:r>
              <a:rPr lang="pt-PT" baseline="0"/>
              <a:t> Fresco ou Refrigerado - </a:t>
            </a:r>
            <a:r>
              <a:rPr lang="pt-PT"/>
              <a:t>Destinos de Saída  UE e PT </a:t>
            </a:r>
            <a:r>
              <a:rPr lang="pt-PT" b="0"/>
              <a:t>(t)</a:t>
            </a:r>
          </a:p>
        </c:rich>
      </c:tx>
      <c:layout>
        <c:manualLayout>
          <c:xMode val="edge"/>
          <c:yMode val="edge"/>
          <c:x val="0.1642230971128609"/>
          <c:y val="4.490011665208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27829349363137"/>
          <c:y val="0.13819095477386933"/>
          <c:w val="0.85373301438586002"/>
          <c:h val="0.66582914572864327"/>
        </c:manualLayout>
      </c:layout>
      <c:lineChart>
        <c:grouping val="standard"/>
        <c:varyColors val="0"/>
        <c:ser>
          <c:idx val="0"/>
          <c:order val="0"/>
          <c:tx>
            <c:strRef>
              <c:f>'3'!$D$3</c:f>
              <c:strCache>
                <c:ptCount val="1"/>
                <c:pt idx="0">
                  <c:v>UE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'3'!$E$2:$Q$2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'3'!$E$3:$Q$3</c:f>
              <c:numCache>
                <c:formatCode>#,##0</c:formatCode>
                <c:ptCount val="13"/>
                <c:pt idx="0">
                  <c:v>203.73699999999999</c:v>
                </c:pt>
                <c:pt idx="1">
                  <c:v>120.988</c:v>
                </c:pt>
                <c:pt idx="2">
                  <c:v>285.71300000000002</c:v>
                </c:pt>
                <c:pt idx="3">
                  <c:v>73.528999999999996</c:v>
                </c:pt>
                <c:pt idx="4">
                  <c:v>38.692999999999998</c:v>
                </c:pt>
                <c:pt idx="5">
                  <c:v>17.306999999999999</c:v>
                </c:pt>
                <c:pt idx="6">
                  <c:v>92.831999999999994</c:v>
                </c:pt>
                <c:pt idx="7">
                  <c:v>235.06200000000001</c:v>
                </c:pt>
                <c:pt idx="8">
                  <c:v>231.892</c:v>
                </c:pt>
                <c:pt idx="9">
                  <c:v>908.33</c:v>
                </c:pt>
                <c:pt idx="10">
                  <c:v>622.06399999999996</c:v>
                </c:pt>
                <c:pt idx="11">
                  <c:v>577.36</c:v>
                </c:pt>
                <c:pt idx="12">
                  <c:v>586.53099999999995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'3'!$D$4</c:f>
              <c:strCache>
                <c:ptCount val="1"/>
                <c:pt idx="0">
                  <c:v>PT</c:v>
                </c:pt>
              </c:strCache>
            </c:strRef>
          </c:tx>
          <c:spPr>
            <a:ln w="38100">
              <a:solidFill>
                <a:srgbClr val="E46C0A"/>
              </a:solidFill>
            </a:ln>
          </c:spPr>
          <c:marker>
            <c:symbol val="none"/>
          </c:marker>
          <c:cat>
            <c:numRef>
              <c:f>'3'!$E$2:$Q$2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'3'!$E$4:$Q$4</c:f>
              <c:numCache>
                <c:formatCode>#,##0</c:formatCode>
                <c:ptCount val="13"/>
                <c:pt idx="0">
                  <c:v>12.622999999999999</c:v>
                </c:pt>
                <c:pt idx="1">
                  <c:v>29.695</c:v>
                </c:pt>
                <c:pt idx="2">
                  <c:v>48.329000000000001</c:v>
                </c:pt>
                <c:pt idx="3">
                  <c:v>121.857</c:v>
                </c:pt>
                <c:pt idx="4">
                  <c:v>68.628</c:v>
                </c:pt>
                <c:pt idx="5">
                  <c:v>34.005000000000003</c:v>
                </c:pt>
                <c:pt idx="6">
                  <c:v>24.094999999999999</c:v>
                </c:pt>
                <c:pt idx="7">
                  <c:v>66.41</c:v>
                </c:pt>
                <c:pt idx="8">
                  <c:v>9.0239999999999991</c:v>
                </c:pt>
                <c:pt idx="9">
                  <c:v>59.875999999999998</c:v>
                </c:pt>
                <c:pt idx="10">
                  <c:v>14.3</c:v>
                </c:pt>
                <c:pt idx="11">
                  <c:v>4.0640000000000001</c:v>
                </c:pt>
                <c:pt idx="12">
                  <c:v>1.383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7949456"/>
        <c:axId val="1037974480"/>
      </c:lineChart>
      <c:catAx>
        <c:axId val="103794945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7974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7974480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7949456"/>
        <c:crosses val="autoZero"/>
        <c:crossBetween val="between"/>
        <c:majorUnit val="200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9291994750656166"/>
          <c:y val="0.89631634587343256"/>
          <c:w val="0.64630994877686387"/>
          <c:h val="7.1844718734482518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Bacalhau Congelado - </a:t>
            </a:r>
            <a:r>
              <a:rPr lang="pt-PT" sz="1200" b="1" i="0" u="none" strike="noStrike" baseline="0">
                <a:effectLst/>
              </a:rPr>
              <a:t>Destinos de Saída  UE e PT </a:t>
            </a:r>
            <a:r>
              <a:rPr lang="pt-PT" sz="1200" b="0" i="0" u="none" strike="noStrike" baseline="0">
                <a:effectLst/>
              </a:rPr>
              <a:t>(t)</a:t>
            </a:r>
            <a:endParaRPr lang="pt-PT" b="0"/>
          </a:p>
        </c:rich>
      </c:tx>
      <c:layout>
        <c:manualLayout>
          <c:xMode val="edge"/>
          <c:yMode val="edge"/>
          <c:x val="0.11385548209744101"/>
          <c:y val="4.490146182395585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550119212197719E-2"/>
          <c:y val="0.13819095477386933"/>
          <c:w val="0.83701107972190503"/>
          <c:h val="0.66582914572864327"/>
        </c:manualLayout>
      </c:layout>
      <c:lineChart>
        <c:grouping val="standard"/>
        <c:varyColors val="0"/>
        <c:ser>
          <c:idx val="0"/>
          <c:order val="0"/>
          <c:tx>
            <c:strRef>
              <c:f>'3'!$D$6</c:f>
              <c:strCache>
                <c:ptCount val="1"/>
                <c:pt idx="0">
                  <c:v>UE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'3'!$E$2:$Q$2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'3'!$E$6:$Q$6</c:f>
              <c:numCache>
                <c:formatCode>#,##0</c:formatCode>
                <c:ptCount val="13"/>
                <c:pt idx="0">
                  <c:v>1213.489</c:v>
                </c:pt>
                <c:pt idx="1">
                  <c:v>1015.842</c:v>
                </c:pt>
                <c:pt idx="2">
                  <c:v>1500.268</c:v>
                </c:pt>
                <c:pt idx="3">
                  <c:v>1298.3989999999999</c:v>
                </c:pt>
                <c:pt idx="4">
                  <c:v>1615.164</c:v>
                </c:pt>
                <c:pt idx="5">
                  <c:v>3801.9029999999998</c:v>
                </c:pt>
                <c:pt idx="6">
                  <c:v>2610.3649999999998</c:v>
                </c:pt>
                <c:pt idx="7">
                  <c:v>3034.9029999999998</c:v>
                </c:pt>
                <c:pt idx="8">
                  <c:v>2946.2750000000001</c:v>
                </c:pt>
                <c:pt idx="9">
                  <c:v>4165.1639999999998</c:v>
                </c:pt>
                <c:pt idx="10">
                  <c:v>4152.0460000000003</c:v>
                </c:pt>
                <c:pt idx="11">
                  <c:v>2506.77</c:v>
                </c:pt>
                <c:pt idx="12">
                  <c:v>2914.2759999999998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'3'!$D$7</c:f>
              <c:strCache>
                <c:ptCount val="1"/>
                <c:pt idx="0">
                  <c:v>PT</c:v>
                </c:pt>
              </c:strCache>
            </c:strRef>
          </c:tx>
          <c:spPr>
            <a:ln w="38100">
              <a:solidFill>
                <a:srgbClr val="E46C0A"/>
              </a:solidFill>
            </a:ln>
          </c:spPr>
          <c:marker>
            <c:symbol val="none"/>
          </c:marker>
          <c:cat>
            <c:numRef>
              <c:f>'3'!$E$2:$Q$2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'3'!$E$7:$Q$7</c:f>
              <c:numCache>
                <c:formatCode>#,##0</c:formatCode>
                <c:ptCount val="13"/>
                <c:pt idx="0">
                  <c:v>1718.5619999999999</c:v>
                </c:pt>
                <c:pt idx="1">
                  <c:v>3084.7939999999999</c:v>
                </c:pt>
                <c:pt idx="2">
                  <c:v>3156.5770000000002</c:v>
                </c:pt>
                <c:pt idx="3">
                  <c:v>3580.5129999999999</c:v>
                </c:pt>
                <c:pt idx="4">
                  <c:v>4410.866</c:v>
                </c:pt>
                <c:pt idx="5">
                  <c:v>3377.67</c:v>
                </c:pt>
                <c:pt idx="6">
                  <c:v>3988.3429999999998</c:v>
                </c:pt>
                <c:pt idx="7">
                  <c:v>5497.4070000000002</c:v>
                </c:pt>
                <c:pt idx="8">
                  <c:v>5423.46</c:v>
                </c:pt>
                <c:pt idx="9">
                  <c:v>5386.66</c:v>
                </c:pt>
                <c:pt idx="10">
                  <c:v>3511.4589999999998</c:v>
                </c:pt>
                <c:pt idx="11">
                  <c:v>3416.6129999999998</c:v>
                </c:pt>
                <c:pt idx="12">
                  <c:v>3773.5410000000002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7976656"/>
        <c:axId val="1037955984"/>
      </c:lineChart>
      <c:catAx>
        <c:axId val="103797665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7955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7955984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7976656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9291989961108877"/>
          <c:y val="0.89631634587343256"/>
          <c:w val="0.60931758530183722"/>
          <c:h val="5.3432123067949866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Filetes</a:t>
            </a:r>
            <a:r>
              <a:rPr lang="pt-PT" baseline="0"/>
              <a:t> de </a:t>
            </a:r>
            <a:r>
              <a:rPr lang="pt-PT"/>
              <a:t>Bacalhau</a:t>
            </a:r>
            <a:r>
              <a:rPr lang="pt-PT" baseline="0"/>
              <a:t> fres/refrig/cong - </a:t>
            </a:r>
            <a:r>
              <a:rPr lang="pt-PT"/>
              <a:t>Destinos de Saída  UE e PT </a:t>
            </a:r>
            <a:r>
              <a:rPr lang="pt-PT" b="0"/>
              <a:t>(t)</a:t>
            </a:r>
          </a:p>
        </c:rich>
      </c:tx>
      <c:layout>
        <c:manualLayout>
          <c:xMode val="edge"/>
          <c:yMode val="edge"/>
          <c:x val="0.1642230971128609"/>
          <c:y val="4.490011665208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27829349363137"/>
          <c:y val="0.13819095477386933"/>
          <c:w val="0.85373301438586002"/>
          <c:h val="0.66582914572864327"/>
        </c:manualLayout>
      </c:layout>
      <c:lineChart>
        <c:grouping val="standard"/>
        <c:varyColors val="0"/>
        <c:ser>
          <c:idx val="0"/>
          <c:order val="0"/>
          <c:tx>
            <c:strRef>
              <c:f>'3'!$D$9</c:f>
              <c:strCache>
                <c:ptCount val="1"/>
                <c:pt idx="0">
                  <c:v>UE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'3'!$E$2:$Q$2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'3'!$E$9:$Q$9</c:f>
              <c:numCache>
                <c:formatCode>#,##0</c:formatCode>
                <c:ptCount val="13"/>
                <c:pt idx="0">
                  <c:v>1234.491</c:v>
                </c:pt>
                <c:pt idx="1">
                  <c:v>1528.095</c:v>
                </c:pt>
                <c:pt idx="2">
                  <c:v>1300.6320000000001</c:v>
                </c:pt>
                <c:pt idx="3">
                  <c:v>2909.9740000000002</c:v>
                </c:pt>
                <c:pt idx="4">
                  <c:v>1020.95</c:v>
                </c:pt>
                <c:pt idx="5">
                  <c:v>746.649</c:v>
                </c:pt>
                <c:pt idx="6">
                  <c:v>819.61</c:v>
                </c:pt>
                <c:pt idx="7">
                  <c:v>1171.231</c:v>
                </c:pt>
                <c:pt idx="8">
                  <c:v>1633.489</c:v>
                </c:pt>
                <c:pt idx="9">
                  <c:v>1380.8009999999999</c:v>
                </c:pt>
                <c:pt idx="10">
                  <c:v>1033.796</c:v>
                </c:pt>
                <c:pt idx="11">
                  <c:v>1170.835</c:v>
                </c:pt>
                <c:pt idx="12">
                  <c:v>1678.481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'3'!$D$10</c:f>
              <c:strCache>
                <c:ptCount val="1"/>
                <c:pt idx="0">
                  <c:v>PT</c:v>
                </c:pt>
              </c:strCache>
            </c:strRef>
          </c:tx>
          <c:spPr>
            <a:ln w="38100">
              <a:solidFill>
                <a:srgbClr val="E46C0A"/>
              </a:solidFill>
            </a:ln>
          </c:spPr>
          <c:marker>
            <c:symbol val="none"/>
          </c:marker>
          <c:cat>
            <c:numRef>
              <c:f>'3'!$E$2:$Q$2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'3'!$E$10:$Q$10</c:f>
              <c:numCache>
                <c:formatCode>#,##0</c:formatCode>
                <c:ptCount val="13"/>
                <c:pt idx="0">
                  <c:v>1380.748</c:v>
                </c:pt>
                <c:pt idx="1">
                  <c:v>2352.1860000000001</c:v>
                </c:pt>
                <c:pt idx="2">
                  <c:v>1715.441</c:v>
                </c:pt>
                <c:pt idx="3">
                  <c:v>2311.9740000000002</c:v>
                </c:pt>
                <c:pt idx="4">
                  <c:v>2932.2510000000002</c:v>
                </c:pt>
                <c:pt idx="5">
                  <c:v>1739.894</c:v>
                </c:pt>
                <c:pt idx="6">
                  <c:v>1506.2729999999999</c:v>
                </c:pt>
                <c:pt idx="7">
                  <c:v>2415.846</c:v>
                </c:pt>
                <c:pt idx="8">
                  <c:v>1902.883</c:v>
                </c:pt>
                <c:pt idx="9">
                  <c:v>1755.98</c:v>
                </c:pt>
                <c:pt idx="10">
                  <c:v>1972.664</c:v>
                </c:pt>
                <c:pt idx="11">
                  <c:v>2552.2469999999998</c:v>
                </c:pt>
                <c:pt idx="12">
                  <c:v>2311.4450000000002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7956528"/>
        <c:axId val="1037945104"/>
      </c:lineChart>
      <c:catAx>
        <c:axId val="1037956528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7945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7945104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7956528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9291994750656166"/>
          <c:y val="0.89631634587343256"/>
          <c:w val="0.64630994877686387"/>
          <c:h val="7.1844718734482518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Bacalhau Seco - </a:t>
            </a:r>
            <a:r>
              <a:rPr lang="pt-PT" sz="1200" b="1" i="0" u="none" strike="noStrike" baseline="0">
                <a:effectLst/>
              </a:rPr>
              <a:t>Destinos de Saída  UE e PT </a:t>
            </a:r>
            <a:r>
              <a:rPr lang="pt-PT" sz="1200" b="0" i="0" u="none" strike="noStrike" baseline="0">
                <a:effectLst/>
              </a:rPr>
              <a:t>(t)</a:t>
            </a:r>
            <a:endParaRPr lang="pt-PT" b="0"/>
          </a:p>
        </c:rich>
      </c:tx>
      <c:layout>
        <c:manualLayout>
          <c:xMode val="edge"/>
          <c:yMode val="edge"/>
          <c:x val="0.15956849856931543"/>
          <c:y val="1.75217893650249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550119212197719E-2"/>
          <c:y val="0.13819095477386933"/>
          <c:w val="0.83701107972190503"/>
          <c:h val="0.66582914572864327"/>
        </c:manualLayout>
      </c:layout>
      <c:lineChart>
        <c:grouping val="standard"/>
        <c:varyColors val="0"/>
        <c:ser>
          <c:idx val="0"/>
          <c:order val="0"/>
          <c:tx>
            <c:strRef>
              <c:f>'3'!$D$12</c:f>
              <c:strCache>
                <c:ptCount val="1"/>
                <c:pt idx="0">
                  <c:v>UE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'3'!$E$2:$Q$2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'3'!$E$12:$Q$12</c:f>
              <c:numCache>
                <c:formatCode>#,##0</c:formatCode>
                <c:ptCount val="13"/>
                <c:pt idx="0">
                  <c:v>4644.8329999999996</c:v>
                </c:pt>
                <c:pt idx="1">
                  <c:v>3793.3009999999999</c:v>
                </c:pt>
                <c:pt idx="2">
                  <c:v>4281.7569999999996</c:v>
                </c:pt>
                <c:pt idx="3">
                  <c:v>4872.7749999999996</c:v>
                </c:pt>
                <c:pt idx="4">
                  <c:v>4921.1970000000001</c:v>
                </c:pt>
                <c:pt idx="5">
                  <c:v>4428.692</c:v>
                </c:pt>
                <c:pt idx="6">
                  <c:v>5169.7370000000001</c:v>
                </c:pt>
                <c:pt idx="7">
                  <c:v>4637.91</c:v>
                </c:pt>
                <c:pt idx="8">
                  <c:v>4051.3310000000001</c:v>
                </c:pt>
                <c:pt idx="9">
                  <c:v>4374.9160000000002</c:v>
                </c:pt>
                <c:pt idx="10">
                  <c:v>5064.7349999999997</c:v>
                </c:pt>
                <c:pt idx="11">
                  <c:v>5850.558</c:v>
                </c:pt>
                <c:pt idx="12">
                  <c:v>4931.384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'3'!$D$13</c:f>
              <c:strCache>
                <c:ptCount val="1"/>
                <c:pt idx="0">
                  <c:v>PT</c:v>
                </c:pt>
              </c:strCache>
            </c:strRef>
          </c:tx>
          <c:spPr>
            <a:ln w="38100">
              <a:solidFill>
                <a:srgbClr val="E46C0A"/>
              </a:solidFill>
            </a:ln>
          </c:spPr>
          <c:marker>
            <c:symbol val="none"/>
          </c:marker>
          <c:cat>
            <c:numRef>
              <c:f>'3'!$E$2:$Q$2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'3'!$E$13:$Q$13</c:f>
              <c:numCache>
                <c:formatCode>#,##0</c:formatCode>
                <c:ptCount val="13"/>
                <c:pt idx="0">
                  <c:v>6577.1670000000004</c:v>
                </c:pt>
                <c:pt idx="1">
                  <c:v>5714.69</c:v>
                </c:pt>
                <c:pt idx="2">
                  <c:v>6399.6289999999999</c:v>
                </c:pt>
                <c:pt idx="3">
                  <c:v>8104.049</c:v>
                </c:pt>
                <c:pt idx="4">
                  <c:v>7473.3</c:v>
                </c:pt>
                <c:pt idx="5">
                  <c:v>4897.8059999999996</c:v>
                </c:pt>
                <c:pt idx="6">
                  <c:v>4269.7079999999996</c:v>
                </c:pt>
                <c:pt idx="7">
                  <c:v>3712.4009999999998</c:v>
                </c:pt>
                <c:pt idx="8">
                  <c:v>3243.692</c:v>
                </c:pt>
                <c:pt idx="9">
                  <c:v>3347.6370000000002</c:v>
                </c:pt>
                <c:pt idx="10">
                  <c:v>2671.337</c:v>
                </c:pt>
                <c:pt idx="11">
                  <c:v>3229.1529999999998</c:v>
                </c:pt>
                <c:pt idx="12">
                  <c:v>2714.1170000000002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7957616"/>
        <c:axId val="1037972304"/>
      </c:lineChart>
      <c:catAx>
        <c:axId val="103795761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7972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7972304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7957616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9291989961108877"/>
          <c:y val="0.89631634587343256"/>
          <c:w val="0.60931758530183722"/>
          <c:h val="5.3432123067949866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ine.pt/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://www.gpp.pt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11</xdr:row>
      <xdr:rowOff>209551</xdr:rowOff>
    </xdr:from>
    <xdr:to>
      <xdr:col>0</xdr:col>
      <xdr:colOff>2409825</xdr:colOff>
      <xdr:row>13</xdr:row>
      <xdr:rowOff>79633</xdr:rowOff>
    </xdr:to>
    <xdr:pic>
      <xdr:nvPicPr>
        <xdr:cNvPr id="7" name="Imagem 6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0525" y="2990851"/>
          <a:ext cx="2019300" cy="365382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3</xdr:row>
      <xdr:rowOff>104774</xdr:rowOff>
    </xdr:from>
    <xdr:to>
      <xdr:col>0</xdr:col>
      <xdr:colOff>2358346</xdr:colOff>
      <xdr:row>11</xdr:row>
      <xdr:rowOff>171450</xdr:rowOff>
    </xdr:to>
    <xdr:pic>
      <xdr:nvPicPr>
        <xdr:cNvPr id="5" name="Imagem 4" descr="Imagem relacionada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904874"/>
          <a:ext cx="2253571" cy="20478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161925</xdr:rowOff>
    </xdr:from>
    <xdr:to>
      <xdr:col>0</xdr:col>
      <xdr:colOff>2440893</xdr:colOff>
      <xdr:row>1</xdr:row>
      <xdr:rowOff>168048</xdr:rowOff>
    </xdr:to>
    <xdr:pic>
      <xdr:nvPicPr>
        <xdr:cNvPr id="8" name="Imagem 7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7150" y="161925"/>
          <a:ext cx="2383743" cy="3109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638176</xdr:colOff>
      <xdr:row>15</xdr:row>
      <xdr:rowOff>66675</xdr:rowOff>
    </xdr:from>
    <xdr:to>
      <xdr:col>6</xdr:col>
      <xdr:colOff>676276</xdr:colOff>
      <xdr:row>33</xdr:row>
      <xdr:rowOff>123825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219075</xdr:colOff>
      <xdr:row>15</xdr:row>
      <xdr:rowOff>85724</xdr:rowOff>
    </xdr:from>
    <xdr:to>
      <xdr:col>15</xdr:col>
      <xdr:colOff>85725</xdr:colOff>
      <xdr:row>34</xdr:row>
      <xdr:rowOff>57150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600074</xdr:colOff>
      <xdr:row>35</xdr:row>
      <xdr:rowOff>152399</xdr:rowOff>
    </xdr:from>
    <xdr:to>
      <xdr:col>6</xdr:col>
      <xdr:colOff>495300</xdr:colOff>
      <xdr:row>55</xdr:row>
      <xdr:rowOff>66675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266699</xdr:colOff>
      <xdr:row>36</xdr:row>
      <xdr:rowOff>9524</xdr:rowOff>
    </xdr:from>
    <xdr:to>
      <xdr:col>15</xdr:col>
      <xdr:colOff>104774</xdr:colOff>
      <xdr:row>56</xdr:row>
      <xdr:rowOff>28575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133350</xdr:colOff>
      <xdr:row>59</xdr:row>
      <xdr:rowOff>0</xdr:rowOff>
    </xdr:from>
    <xdr:to>
      <xdr:col>10</xdr:col>
      <xdr:colOff>676275</xdr:colOff>
      <xdr:row>78</xdr:row>
      <xdr:rowOff>66675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666248</xdr:colOff>
      <xdr:row>20</xdr:row>
      <xdr:rowOff>91665</xdr:rowOff>
    </xdr:from>
    <xdr:to>
      <xdr:col>7</xdr:col>
      <xdr:colOff>666249</xdr:colOff>
      <xdr:row>37</xdr:row>
      <xdr:rowOff>158340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19103</xdr:colOff>
      <xdr:row>21</xdr:row>
      <xdr:rowOff>16122</xdr:rowOff>
    </xdr:from>
    <xdr:to>
      <xdr:col>16</xdr:col>
      <xdr:colOff>215857</xdr:colOff>
      <xdr:row>39</xdr:row>
      <xdr:rowOff>25146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553954</xdr:colOff>
      <xdr:row>39</xdr:row>
      <xdr:rowOff>62664</xdr:rowOff>
    </xdr:from>
    <xdr:to>
      <xdr:col>7</xdr:col>
      <xdr:colOff>632784</xdr:colOff>
      <xdr:row>56</xdr:row>
      <xdr:rowOff>130843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51134</xdr:colOff>
      <xdr:row>39</xdr:row>
      <xdr:rowOff>59155</xdr:rowOff>
    </xdr:from>
    <xdr:to>
      <xdr:col>16</xdr:col>
      <xdr:colOff>247888</xdr:colOff>
      <xdr:row>57</xdr:row>
      <xdr:rowOff>68179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59</xdr:row>
      <xdr:rowOff>28575</xdr:rowOff>
    </xdr:from>
    <xdr:to>
      <xdr:col>12</xdr:col>
      <xdr:colOff>191626</xdr:colOff>
      <xdr:row>76</xdr:row>
      <xdr:rowOff>95250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648424</xdr:colOff>
      <xdr:row>28</xdr:row>
      <xdr:rowOff>98425</xdr:rowOff>
    </xdr:from>
    <xdr:to>
      <xdr:col>7</xdr:col>
      <xdr:colOff>247650</xdr:colOff>
      <xdr:row>51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771524</xdr:colOff>
      <xdr:row>28</xdr:row>
      <xdr:rowOff>47625</xdr:rowOff>
    </xdr:from>
    <xdr:to>
      <xdr:col>15</xdr:col>
      <xdr:colOff>466725</xdr:colOff>
      <xdr:row>50</xdr:row>
      <xdr:rowOff>57150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showGridLines="0" tabSelected="1" zoomScaleNormal="100" workbookViewId="0">
      <selection activeCell="B1" sqref="B1"/>
    </sheetView>
  </sheetViews>
  <sheetFormatPr defaultRowHeight="12.75" x14ac:dyDescent="0.2"/>
  <cols>
    <col min="1" max="1" width="37" style="1" customWidth="1"/>
    <col min="2" max="2" width="62.28515625" style="1" customWidth="1"/>
    <col min="3" max="16384" width="9.140625" style="1"/>
  </cols>
  <sheetData>
    <row r="1" spans="1:4" ht="24" customHeight="1" x14ac:dyDescent="0.2">
      <c r="B1" s="45" t="s">
        <v>48</v>
      </c>
    </row>
    <row r="2" spans="1:4" ht="19.899999999999999" customHeight="1" x14ac:dyDescent="0.2">
      <c r="B2" s="47" t="s">
        <v>88</v>
      </c>
    </row>
    <row r="3" spans="1:4" ht="19.899999999999999" customHeight="1" x14ac:dyDescent="0.2">
      <c r="A3" s="75" t="s">
        <v>98</v>
      </c>
      <c r="B3" s="46" t="s">
        <v>49</v>
      </c>
    </row>
    <row r="4" spans="1:4" ht="19.899999999999999" customHeight="1" x14ac:dyDescent="0.2">
      <c r="A4" s="75"/>
      <c r="B4" s="46" t="s">
        <v>50</v>
      </c>
    </row>
    <row r="5" spans="1:4" ht="19.899999999999999" customHeight="1" x14ac:dyDescent="0.2">
      <c r="B5" s="46" t="s">
        <v>51</v>
      </c>
    </row>
    <row r="6" spans="1:4" ht="20.100000000000001" customHeight="1" x14ac:dyDescent="0.2">
      <c r="B6" s="57" t="s">
        <v>46</v>
      </c>
    </row>
    <row r="7" spans="1:4" ht="20.100000000000001" customHeight="1" x14ac:dyDescent="0.2">
      <c r="B7" s="48" t="s">
        <v>34</v>
      </c>
    </row>
    <row r="8" spans="1:4" ht="20.100000000000001" customHeight="1" x14ac:dyDescent="0.2">
      <c r="B8" s="77" t="s">
        <v>83</v>
      </c>
    </row>
    <row r="9" spans="1:4" ht="20.100000000000001" customHeight="1" x14ac:dyDescent="0.2">
      <c r="B9" s="57" t="s">
        <v>84</v>
      </c>
    </row>
    <row r="10" spans="1:4" ht="20.100000000000001" customHeight="1" x14ac:dyDescent="0.2">
      <c r="B10" s="57" t="s">
        <v>85</v>
      </c>
    </row>
    <row r="11" spans="1:4" ht="20.100000000000001" customHeight="1" x14ac:dyDescent="0.2">
      <c r="B11" s="57" t="s">
        <v>86</v>
      </c>
    </row>
    <row r="12" spans="1:4" ht="20.100000000000001" customHeight="1" x14ac:dyDescent="0.2">
      <c r="A12" s="118" t="s">
        <v>47</v>
      </c>
      <c r="B12" s="57" t="s">
        <v>93</v>
      </c>
    </row>
    <row r="13" spans="1:4" ht="20.100000000000001" customHeight="1" x14ac:dyDescent="0.2">
      <c r="A13" s="118"/>
      <c r="B13" s="57" t="s">
        <v>87</v>
      </c>
    </row>
    <row r="15" spans="1:4" x14ac:dyDescent="0.2">
      <c r="D15"/>
    </row>
  </sheetData>
  <sheetProtection selectLockedCells="1" selectUnlockedCells="1"/>
  <mergeCells count="1">
    <mergeCell ref="A12:A13"/>
  </mergeCells>
  <phoneticPr fontId="9" type="noConversion"/>
  <hyperlinks>
    <hyperlink ref="B7" location="'2'!A1" display="2. Preços Médios de Importação e Exportação"/>
    <hyperlink ref="B9" location="'4'!A1" display="4. Principais Destinos das Saídas "/>
    <hyperlink ref="B10" location="'5'!A1" display="5. Principais Origens das Entradas"/>
    <hyperlink ref="B12" location="'7'!A1" display="7. Balança Alimentar"/>
    <hyperlink ref="B11" location="'6'!A1" display="6. Produção industrial "/>
    <hyperlink ref="B13" location="'8'!A1" display="8. Indicadores de análise do Comércio Internacional"/>
    <hyperlink ref="B8" location="'3'!A1" display="3. Destinos das Saídas - UE/Países Terceiros"/>
    <hyperlink ref="B6" location="'1'!A1" display="1. Comércio Internacional 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56"/>
  <sheetViews>
    <sheetView showGridLines="0" zoomScaleNormal="100" workbookViewId="0"/>
  </sheetViews>
  <sheetFormatPr defaultRowHeight="12.75" x14ac:dyDescent="0.2"/>
  <cols>
    <col min="1" max="1" width="2.42578125" style="1" customWidth="1"/>
    <col min="2" max="2" width="19.5703125" style="1" customWidth="1"/>
    <col min="3" max="3" width="13.7109375" style="1" customWidth="1"/>
    <col min="4" max="4" width="8.7109375" style="1" customWidth="1"/>
    <col min="5" max="17" width="12.7109375" style="1" customWidth="1"/>
    <col min="18" max="16384" width="9.140625" style="1"/>
  </cols>
  <sheetData>
    <row r="1" spans="2:33" ht="30" customHeight="1" x14ac:dyDescent="0.2">
      <c r="B1" s="2" t="s">
        <v>25</v>
      </c>
    </row>
    <row r="2" spans="2:33" ht="21" customHeight="1" x14ac:dyDescent="0.2">
      <c r="B2" s="3" t="s">
        <v>0</v>
      </c>
      <c r="C2" s="3" t="s">
        <v>1</v>
      </c>
      <c r="D2" s="4" t="s">
        <v>2</v>
      </c>
      <c r="E2" s="5">
        <v>2010</v>
      </c>
      <c r="F2" s="5">
        <v>2011</v>
      </c>
      <c r="G2" s="5">
        <v>2012</v>
      </c>
      <c r="H2" s="5">
        <v>2013</v>
      </c>
      <c r="I2" s="5">
        <v>2014</v>
      </c>
      <c r="J2" s="5">
        <v>2015</v>
      </c>
      <c r="K2" s="5">
        <v>2016</v>
      </c>
      <c r="L2" s="5">
        <v>2017</v>
      </c>
      <c r="M2" s="5">
        <v>2018</v>
      </c>
      <c r="N2" s="5">
        <v>2019</v>
      </c>
      <c r="O2" s="5">
        <v>2020</v>
      </c>
      <c r="P2" s="5">
        <v>2021</v>
      </c>
      <c r="Q2" s="5">
        <v>2022</v>
      </c>
      <c r="V2" s="18"/>
      <c r="W2" s="18"/>
      <c r="X2" s="18"/>
      <c r="Y2" s="18"/>
      <c r="Z2" s="18"/>
      <c r="AA2" s="18"/>
      <c r="AB2" s="19"/>
      <c r="AC2" s="19"/>
      <c r="AD2" s="19"/>
      <c r="AE2" s="19"/>
      <c r="AF2" s="19"/>
      <c r="AG2" s="19"/>
    </row>
    <row r="3" spans="2:33" ht="15.95" customHeight="1" x14ac:dyDescent="0.2">
      <c r="B3" s="119" t="s">
        <v>26</v>
      </c>
      <c r="C3" s="120" t="s">
        <v>96</v>
      </c>
      <c r="D3" s="86" t="s">
        <v>3</v>
      </c>
      <c r="E3" s="7">
        <v>4116.4740000000002</v>
      </c>
      <c r="F3" s="7">
        <v>3912.4589999999998</v>
      </c>
      <c r="G3" s="7">
        <v>2920.3879999999999</v>
      </c>
      <c r="H3" s="7">
        <v>4185.9250000000002</v>
      </c>
      <c r="I3" s="7">
        <v>4276.6779999999999</v>
      </c>
      <c r="J3" s="7">
        <v>6445.9049999999997</v>
      </c>
      <c r="K3" s="7">
        <v>2339.31</v>
      </c>
      <c r="L3" s="7">
        <v>4061.09</v>
      </c>
      <c r="M3" s="7">
        <v>3609.4050000000002</v>
      </c>
      <c r="N3" s="7">
        <v>5589.9620000000004</v>
      </c>
      <c r="O3" s="7">
        <v>6859.8580000000002</v>
      </c>
      <c r="P3" s="7">
        <v>6806.9560000000001</v>
      </c>
      <c r="Q3" s="7">
        <v>11253.757</v>
      </c>
      <c r="R3"/>
      <c r="S3"/>
      <c r="T3"/>
      <c r="V3" s="18"/>
      <c r="W3" s="18"/>
      <c r="X3" s="18"/>
      <c r="Y3" s="18"/>
      <c r="Z3" s="18"/>
      <c r="AA3" s="18"/>
      <c r="AB3" s="19"/>
      <c r="AC3" s="19"/>
      <c r="AD3" s="19"/>
      <c r="AE3" s="19"/>
      <c r="AF3" s="19"/>
      <c r="AG3" s="19"/>
    </row>
    <row r="4" spans="2:33" ht="15.95" customHeight="1" x14ac:dyDescent="0.2">
      <c r="B4" s="119"/>
      <c r="C4" s="120"/>
      <c r="D4" s="87" t="s">
        <v>4</v>
      </c>
      <c r="E4" s="7">
        <v>216.36</v>
      </c>
      <c r="F4" s="7">
        <v>150.68299999999999</v>
      </c>
      <c r="G4" s="7">
        <v>334.04199999999997</v>
      </c>
      <c r="H4" s="7">
        <v>195.386</v>
      </c>
      <c r="I4" s="7">
        <v>107.321</v>
      </c>
      <c r="J4" s="7">
        <v>51.311999999999998</v>
      </c>
      <c r="K4" s="7">
        <v>116.92700000000001</v>
      </c>
      <c r="L4" s="7">
        <v>301.47199999999998</v>
      </c>
      <c r="M4" s="7">
        <v>240.916</v>
      </c>
      <c r="N4" s="7">
        <v>968.20600000000002</v>
      </c>
      <c r="O4" s="7">
        <v>636.36400000000003</v>
      </c>
      <c r="P4" s="7">
        <v>581.42399999999998</v>
      </c>
      <c r="Q4" s="7">
        <v>587.91399999999999</v>
      </c>
      <c r="R4"/>
      <c r="S4"/>
      <c r="T4" s="25"/>
      <c r="U4" s="25"/>
      <c r="V4" s="25"/>
      <c r="W4" s="25"/>
    </row>
    <row r="5" spans="2:33" ht="15.95" customHeight="1" x14ac:dyDescent="0.2">
      <c r="B5" s="119"/>
      <c r="C5" s="120"/>
      <c r="D5" s="88" t="s">
        <v>5</v>
      </c>
      <c r="E5" s="8">
        <f t="shared" ref="E5:H5" si="0">E4-E3</f>
        <v>-3900.114</v>
      </c>
      <c r="F5" s="8">
        <f t="shared" si="0"/>
        <v>-3761.7759999999998</v>
      </c>
      <c r="G5" s="8">
        <f t="shared" si="0"/>
        <v>-2586.346</v>
      </c>
      <c r="H5" s="8">
        <f t="shared" si="0"/>
        <v>-3990.5390000000002</v>
      </c>
      <c r="I5" s="8">
        <f t="shared" ref="I5:J5" si="1">I4-I3</f>
        <v>-4169.357</v>
      </c>
      <c r="J5" s="8">
        <f t="shared" si="1"/>
        <v>-6394.5929999999998</v>
      </c>
      <c r="K5" s="8">
        <f t="shared" ref="K5:L5" si="2">K4-K3</f>
        <v>-2222.3829999999998</v>
      </c>
      <c r="L5" s="8">
        <f t="shared" si="2"/>
        <v>-3759.6180000000004</v>
      </c>
      <c r="M5" s="8">
        <f t="shared" ref="M5:N5" si="3">M4-M3</f>
        <v>-3368.489</v>
      </c>
      <c r="N5" s="8">
        <f t="shared" si="3"/>
        <v>-4621.7560000000003</v>
      </c>
      <c r="O5" s="8">
        <f t="shared" ref="O5:P5" si="4">O4-O3</f>
        <v>-6223.4940000000006</v>
      </c>
      <c r="P5" s="8">
        <f t="shared" si="4"/>
        <v>-6225.5320000000002</v>
      </c>
      <c r="Q5" s="8">
        <f t="shared" ref="Q5" si="5">Q4-Q3</f>
        <v>-10665.842999999999</v>
      </c>
      <c r="R5"/>
      <c r="S5"/>
      <c r="T5" s="25"/>
      <c r="U5" s="25"/>
      <c r="V5" s="25"/>
      <c r="W5" s="25"/>
    </row>
    <row r="6" spans="2:33" ht="15.95" customHeight="1" x14ac:dyDescent="0.2">
      <c r="B6" s="119"/>
      <c r="C6" s="120" t="s">
        <v>97</v>
      </c>
      <c r="D6" s="86" t="s">
        <v>3</v>
      </c>
      <c r="E6" s="7">
        <v>12472.777</v>
      </c>
      <c r="F6" s="7">
        <v>14643.093000000001</v>
      </c>
      <c r="G6" s="7">
        <v>12382.954</v>
      </c>
      <c r="H6" s="7">
        <v>13094.596</v>
      </c>
      <c r="I6" s="7">
        <v>15494.084000000001</v>
      </c>
      <c r="J6" s="7">
        <v>29153.312999999998</v>
      </c>
      <c r="K6" s="7">
        <v>9760.884</v>
      </c>
      <c r="L6" s="7">
        <v>15209.623</v>
      </c>
      <c r="M6" s="7">
        <v>18144.758999999998</v>
      </c>
      <c r="N6" s="7">
        <v>32629.237000000001</v>
      </c>
      <c r="O6" s="7">
        <v>38592.504000000001</v>
      </c>
      <c r="P6" s="7">
        <v>30974.687000000002</v>
      </c>
      <c r="Q6" s="7">
        <v>67936.404999999999</v>
      </c>
      <c r="R6"/>
      <c r="S6"/>
      <c r="T6"/>
      <c r="U6" s="25"/>
      <c r="V6" s="25"/>
      <c r="W6" s="25"/>
    </row>
    <row r="7" spans="2:33" ht="15.95" customHeight="1" x14ac:dyDescent="0.2">
      <c r="B7" s="119"/>
      <c r="C7" s="120"/>
      <c r="D7" s="87" t="s">
        <v>4</v>
      </c>
      <c r="E7" s="7">
        <v>1006.921</v>
      </c>
      <c r="F7" s="7">
        <v>812.77200000000005</v>
      </c>
      <c r="G7" s="7">
        <v>1764.23</v>
      </c>
      <c r="H7" s="7">
        <v>930.88300000000004</v>
      </c>
      <c r="I7" s="7">
        <v>592.73900000000003</v>
      </c>
      <c r="J7" s="7">
        <v>365.44099999999997</v>
      </c>
      <c r="K7" s="7">
        <v>550.47299999999996</v>
      </c>
      <c r="L7" s="7">
        <v>1988.3430000000001</v>
      </c>
      <c r="M7" s="7">
        <v>1367.876</v>
      </c>
      <c r="N7" s="7">
        <v>5301.0720000000001</v>
      </c>
      <c r="O7" s="7">
        <v>3498.8780000000002</v>
      </c>
      <c r="P7" s="7">
        <v>4131.41</v>
      </c>
      <c r="Q7" s="7">
        <v>4747.6859999999997</v>
      </c>
      <c r="R7"/>
      <c r="S7"/>
      <c r="T7" s="25"/>
      <c r="U7" s="25"/>
      <c r="V7" s="25"/>
      <c r="W7" s="25"/>
    </row>
    <row r="8" spans="2:33" ht="15.95" customHeight="1" x14ac:dyDescent="0.2">
      <c r="B8" s="119"/>
      <c r="C8" s="120"/>
      <c r="D8" s="88" t="s">
        <v>5</v>
      </c>
      <c r="E8" s="8">
        <f t="shared" ref="E8:H8" si="6">E7-E6</f>
        <v>-11465.856</v>
      </c>
      <c r="F8" s="8">
        <f t="shared" si="6"/>
        <v>-13830.321</v>
      </c>
      <c r="G8" s="8">
        <f t="shared" si="6"/>
        <v>-10618.724</v>
      </c>
      <c r="H8" s="8">
        <f t="shared" si="6"/>
        <v>-12163.713</v>
      </c>
      <c r="I8" s="8">
        <f t="shared" ref="I8:J8" si="7">I7-I6</f>
        <v>-14901.345000000001</v>
      </c>
      <c r="J8" s="8">
        <f t="shared" si="7"/>
        <v>-28787.871999999999</v>
      </c>
      <c r="K8" s="8">
        <f t="shared" ref="K8:L8" si="8">K7-K6</f>
        <v>-9210.4110000000001</v>
      </c>
      <c r="L8" s="8">
        <f t="shared" si="8"/>
        <v>-13221.279999999999</v>
      </c>
      <c r="M8" s="8">
        <f t="shared" ref="M8:N8" si="9">M7-M6</f>
        <v>-16776.882999999998</v>
      </c>
      <c r="N8" s="8">
        <f t="shared" si="9"/>
        <v>-27328.165000000001</v>
      </c>
      <c r="O8" s="8">
        <f t="shared" ref="O8:P8" si="10">O7-O6</f>
        <v>-35093.626000000004</v>
      </c>
      <c r="P8" s="8">
        <f t="shared" si="10"/>
        <v>-26843.277000000002</v>
      </c>
      <c r="Q8" s="8">
        <f t="shared" ref="Q8" si="11">Q7-Q6</f>
        <v>-63188.718999999997</v>
      </c>
      <c r="R8"/>
      <c r="S8"/>
      <c r="T8" s="25"/>
      <c r="U8" s="25"/>
      <c r="V8" s="25"/>
      <c r="W8" s="25"/>
    </row>
    <row r="9" spans="2:33" ht="15.95" customHeight="1" x14ac:dyDescent="0.2">
      <c r="B9" s="119" t="s">
        <v>27</v>
      </c>
      <c r="C9" s="120" t="s">
        <v>96</v>
      </c>
      <c r="D9" s="86" t="s">
        <v>3</v>
      </c>
      <c r="E9" s="7">
        <v>42388.546999999999</v>
      </c>
      <c r="F9" s="7">
        <v>39948.025999999998</v>
      </c>
      <c r="G9" s="7">
        <v>44515.839999999997</v>
      </c>
      <c r="H9" s="7">
        <v>50851.995999999999</v>
      </c>
      <c r="I9" s="7">
        <v>50342.218999999997</v>
      </c>
      <c r="J9" s="7">
        <v>47703.534</v>
      </c>
      <c r="K9" s="7">
        <v>47667.976999999999</v>
      </c>
      <c r="L9" s="7">
        <v>49365.440999999999</v>
      </c>
      <c r="M9" s="7">
        <v>46773.66</v>
      </c>
      <c r="N9" s="7">
        <v>43050.811000000002</v>
      </c>
      <c r="O9" s="7">
        <v>34212.063000000002</v>
      </c>
      <c r="P9" s="7">
        <v>34443.288</v>
      </c>
      <c r="Q9" s="7">
        <v>28971.893</v>
      </c>
      <c r="R9"/>
      <c r="S9"/>
      <c r="T9"/>
      <c r="U9" s="25"/>
      <c r="V9" s="25"/>
      <c r="W9" s="25"/>
    </row>
    <row r="10" spans="2:33" ht="15.95" customHeight="1" x14ac:dyDescent="0.2">
      <c r="B10" s="119"/>
      <c r="C10" s="120"/>
      <c r="D10" s="87" t="s">
        <v>4</v>
      </c>
      <c r="E10" s="7">
        <v>2932.0509999999999</v>
      </c>
      <c r="F10" s="7">
        <v>4100.6360000000004</v>
      </c>
      <c r="G10" s="7">
        <v>4656.8450000000003</v>
      </c>
      <c r="H10" s="7">
        <v>4878.9120000000003</v>
      </c>
      <c r="I10" s="7">
        <v>6026.03</v>
      </c>
      <c r="J10" s="7">
        <v>7179.5730000000003</v>
      </c>
      <c r="K10" s="7">
        <v>6598.7079999999996</v>
      </c>
      <c r="L10" s="7">
        <v>8532.31</v>
      </c>
      <c r="M10" s="7">
        <v>8369.7350000000006</v>
      </c>
      <c r="N10" s="7">
        <v>9551.8240000000005</v>
      </c>
      <c r="O10" s="7">
        <v>7663.5050000000001</v>
      </c>
      <c r="P10" s="7">
        <v>5923.3829999999998</v>
      </c>
      <c r="Q10" s="7">
        <v>6687.817</v>
      </c>
      <c r="R10"/>
      <c r="S10"/>
      <c r="T10" s="25"/>
      <c r="U10" s="25"/>
      <c r="V10" s="25"/>
    </row>
    <row r="11" spans="2:33" ht="15.95" customHeight="1" x14ac:dyDescent="0.2">
      <c r="B11" s="119"/>
      <c r="C11" s="120"/>
      <c r="D11" s="88" t="s">
        <v>5</v>
      </c>
      <c r="E11" s="8">
        <f t="shared" ref="E11:H11" si="12">E10-E9</f>
        <v>-39456.495999999999</v>
      </c>
      <c r="F11" s="8">
        <f t="shared" si="12"/>
        <v>-35847.39</v>
      </c>
      <c r="G11" s="8">
        <f t="shared" si="12"/>
        <v>-39858.994999999995</v>
      </c>
      <c r="H11" s="8">
        <f t="shared" si="12"/>
        <v>-45973.084000000003</v>
      </c>
      <c r="I11" s="8">
        <f t="shared" ref="I11:J11" si="13">I10-I9</f>
        <v>-44316.188999999998</v>
      </c>
      <c r="J11" s="8">
        <f t="shared" si="13"/>
        <v>-40523.960999999996</v>
      </c>
      <c r="K11" s="8">
        <f t="shared" ref="K11:L11" si="14">K10-K9</f>
        <v>-41069.269</v>
      </c>
      <c r="L11" s="8">
        <f t="shared" si="14"/>
        <v>-40833.131000000001</v>
      </c>
      <c r="M11" s="8">
        <f t="shared" ref="M11:N11" si="15">M10-M9</f>
        <v>-38403.925000000003</v>
      </c>
      <c r="N11" s="8">
        <f t="shared" si="15"/>
        <v>-33498.987000000001</v>
      </c>
      <c r="O11" s="8">
        <f t="shared" ref="O11:P11" si="16">O10-O9</f>
        <v>-26548.558000000001</v>
      </c>
      <c r="P11" s="8">
        <f t="shared" si="16"/>
        <v>-28519.904999999999</v>
      </c>
      <c r="Q11" s="8">
        <f t="shared" ref="Q11" si="17">Q10-Q9</f>
        <v>-22284.076000000001</v>
      </c>
      <c r="R11"/>
      <c r="S11"/>
      <c r="T11"/>
      <c r="U11" s="25"/>
      <c r="V11" s="25"/>
    </row>
    <row r="12" spans="2:33" ht="15.95" customHeight="1" x14ac:dyDescent="0.2">
      <c r="B12" s="119"/>
      <c r="C12" s="120" t="s">
        <v>97</v>
      </c>
      <c r="D12" s="86" t="s">
        <v>3</v>
      </c>
      <c r="E12" s="7">
        <v>110359.785</v>
      </c>
      <c r="F12" s="7">
        <v>114657.367</v>
      </c>
      <c r="G12" s="7">
        <v>116760.503</v>
      </c>
      <c r="H12" s="7">
        <v>101761.048</v>
      </c>
      <c r="I12" s="7">
        <v>108358.98299999999</v>
      </c>
      <c r="J12" s="7">
        <v>137092.55600000001</v>
      </c>
      <c r="K12" s="7">
        <v>135131.88399999999</v>
      </c>
      <c r="L12" s="7">
        <v>164183.48000000001</v>
      </c>
      <c r="M12" s="7">
        <v>178276.111</v>
      </c>
      <c r="N12" s="7">
        <v>174261.43299999999</v>
      </c>
      <c r="O12" s="7">
        <v>127543.147</v>
      </c>
      <c r="P12" s="7">
        <v>124170.44100000001</v>
      </c>
      <c r="Q12" s="7">
        <v>150947.81299999999</v>
      </c>
      <c r="R12"/>
      <c r="S12"/>
      <c r="T12" s="25"/>
      <c r="U12" s="25"/>
      <c r="V12" s="25"/>
    </row>
    <row r="13" spans="2:33" ht="15.95" customHeight="1" x14ac:dyDescent="0.2">
      <c r="B13" s="119"/>
      <c r="C13" s="120"/>
      <c r="D13" s="87" t="s">
        <v>4</v>
      </c>
      <c r="E13" s="7">
        <v>16884.136999999999</v>
      </c>
      <c r="F13" s="7">
        <v>26051.123</v>
      </c>
      <c r="G13" s="7">
        <v>30282.275000000001</v>
      </c>
      <c r="H13" s="7">
        <v>27144.855</v>
      </c>
      <c r="I13" s="7">
        <v>33596.671999999999</v>
      </c>
      <c r="J13" s="7">
        <v>38191.627999999997</v>
      </c>
      <c r="K13" s="7">
        <v>38745.343000000001</v>
      </c>
      <c r="L13" s="7">
        <v>49216.046000000002</v>
      </c>
      <c r="M13" s="7">
        <v>51205.902000000002</v>
      </c>
      <c r="N13" s="7">
        <v>60669.533000000003</v>
      </c>
      <c r="O13" s="7">
        <v>48298.834999999999</v>
      </c>
      <c r="P13" s="7">
        <v>43763.375</v>
      </c>
      <c r="Q13" s="7">
        <v>59226.873</v>
      </c>
      <c r="R13"/>
      <c r="S13"/>
      <c r="T13"/>
      <c r="U13" s="25"/>
      <c r="V13" s="25"/>
    </row>
    <row r="14" spans="2:33" ht="15.95" customHeight="1" x14ac:dyDescent="0.2">
      <c r="B14" s="119"/>
      <c r="C14" s="120"/>
      <c r="D14" s="88" t="s">
        <v>5</v>
      </c>
      <c r="E14" s="8">
        <f t="shared" ref="E14:H14" si="18">E13-E12</f>
        <v>-93475.648000000001</v>
      </c>
      <c r="F14" s="8">
        <f t="shared" si="18"/>
        <v>-88606.244000000006</v>
      </c>
      <c r="G14" s="8">
        <f t="shared" si="18"/>
        <v>-86478.228000000003</v>
      </c>
      <c r="H14" s="8">
        <f t="shared" si="18"/>
        <v>-74616.192999999999</v>
      </c>
      <c r="I14" s="8">
        <f t="shared" ref="I14:J14" si="19">I13-I12</f>
        <v>-74762.310999999987</v>
      </c>
      <c r="J14" s="8">
        <f t="shared" si="19"/>
        <v>-98900.928000000014</v>
      </c>
      <c r="K14" s="8">
        <f t="shared" ref="K14:L14" si="20">K13-K12</f>
        <v>-96386.540999999997</v>
      </c>
      <c r="L14" s="8">
        <f t="shared" si="20"/>
        <v>-114967.43400000001</v>
      </c>
      <c r="M14" s="8">
        <f t="shared" ref="M14:N14" si="21">M13-M12</f>
        <v>-127070.209</v>
      </c>
      <c r="N14" s="8">
        <f t="shared" si="21"/>
        <v>-113591.9</v>
      </c>
      <c r="O14" s="8">
        <f t="shared" ref="O14:P14" si="22">O13-O12</f>
        <v>-79244.312000000005</v>
      </c>
      <c r="P14" s="8">
        <f t="shared" si="22"/>
        <v>-80407.066000000006</v>
      </c>
      <c r="Q14" s="8">
        <f t="shared" ref="Q14" si="23">Q13-Q12</f>
        <v>-91720.94</v>
      </c>
      <c r="R14"/>
      <c r="S14"/>
      <c r="T14"/>
      <c r="U14"/>
    </row>
    <row r="15" spans="2:33" ht="15.95" customHeight="1" x14ac:dyDescent="0.2">
      <c r="B15" s="119" t="s">
        <v>28</v>
      </c>
      <c r="C15" s="120" t="s">
        <v>96</v>
      </c>
      <c r="D15" s="86" t="s">
        <v>3</v>
      </c>
      <c r="E15" s="7">
        <v>1971.135</v>
      </c>
      <c r="F15" s="7">
        <v>2624.067</v>
      </c>
      <c r="G15" s="7">
        <v>2548.0320000000002</v>
      </c>
      <c r="H15" s="7">
        <v>3636.8240000000001</v>
      </c>
      <c r="I15" s="7">
        <v>2201.3829999999998</v>
      </c>
      <c r="J15" s="7">
        <v>2177.3409999999999</v>
      </c>
      <c r="K15" s="7">
        <v>3974.9850000000001</v>
      </c>
      <c r="L15" s="7">
        <v>4339.2389999999996</v>
      </c>
      <c r="M15" s="7">
        <v>4183.1859999999997</v>
      </c>
      <c r="N15" s="7">
        <v>3890.1149999999998</v>
      </c>
      <c r="O15" s="7">
        <v>3359.4769999999999</v>
      </c>
      <c r="P15" s="7">
        <v>2658.0949999999998</v>
      </c>
      <c r="Q15" s="7">
        <v>3239.3209999999999</v>
      </c>
      <c r="R15"/>
      <c r="S15"/>
      <c r="T15"/>
      <c r="U15"/>
    </row>
    <row r="16" spans="2:33" ht="15.95" customHeight="1" x14ac:dyDescent="0.2">
      <c r="B16" s="119"/>
      <c r="C16" s="120"/>
      <c r="D16" s="87" t="s">
        <v>4</v>
      </c>
      <c r="E16" s="7">
        <v>2615.239</v>
      </c>
      <c r="F16" s="7">
        <v>3880.2809999999999</v>
      </c>
      <c r="G16" s="7">
        <v>3016.0729999999999</v>
      </c>
      <c r="H16" s="7">
        <v>5221.9480000000003</v>
      </c>
      <c r="I16" s="7">
        <v>3953.201</v>
      </c>
      <c r="J16" s="7">
        <v>2486.5430000000001</v>
      </c>
      <c r="K16" s="7">
        <v>2325.8829999999998</v>
      </c>
      <c r="L16" s="7">
        <v>3587.0770000000002</v>
      </c>
      <c r="M16" s="7">
        <v>3536.3719999999998</v>
      </c>
      <c r="N16" s="7">
        <v>3136.7809999999999</v>
      </c>
      <c r="O16" s="7">
        <v>3006.46</v>
      </c>
      <c r="P16" s="7">
        <v>3723.0819999999999</v>
      </c>
      <c r="Q16" s="7">
        <v>3989.9259999999999</v>
      </c>
      <c r="R16"/>
      <c r="S16"/>
      <c r="T16"/>
      <c r="U16"/>
    </row>
    <row r="17" spans="2:23" ht="15.95" customHeight="1" x14ac:dyDescent="0.2">
      <c r="B17" s="119"/>
      <c r="C17" s="120"/>
      <c r="D17" s="88" t="s">
        <v>5</v>
      </c>
      <c r="E17" s="8">
        <f t="shared" ref="E17:H17" si="24">E16-E15</f>
        <v>644.10400000000004</v>
      </c>
      <c r="F17" s="8">
        <f t="shared" si="24"/>
        <v>1256.2139999999999</v>
      </c>
      <c r="G17" s="8">
        <f t="shared" si="24"/>
        <v>468.04099999999971</v>
      </c>
      <c r="H17" s="8">
        <f t="shared" si="24"/>
        <v>1585.1240000000003</v>
      </c>
      <c r="I17" s="8">
        <f t="shared" ref="I17:J17" si="25">I16-I15</f>
        <v>1751.8180000000002</v>
      </c>
      <c r="J17" s="8">
        <f t="shared" si="25"/>
        <v>309.20200000000023</v>
      </c>
      <c r="K17" s="8">
        <f t="shared" ref="K17:L17" si="26">K16-K15</f>
        <v>-1649.1020000000003</v>
      </c>
      <c r="L17" s="8">
        <f t="shared" si="26"/>
        <v>-752.16199999999935</v>
      </c>
      <c r="M17" s="8">
        <f t="shared" ref="M17:N17" si="27">M16-M15</f>
        <v>-646.81399999999985</v>
      </c>
      <c r="N17" s="8">
        <f t="shared" si="27"/>
        <v>-753.33399999999983</v>
      </c>
      <c r="O17" s="8">
        <f t="shared" ref="O17:P17" si="28">O16-O15</f>
        <v>-353.01699999999983</v>
      </c>
      <c r="P17" s="8">
        <f t="shared" si="28"/>
        <v>1064.9870000000001</v>
      </c>
      <c r="Q17" s="8">
        <f t="shared" ref="Q17" si="29">Q16-Q15</f>
        <v>750.60500000000002</v>
      </c>
      <c r="R17"/>
      <c r="S17"/>
      <c r="T17"/>
      <c r="U17"/>
    </row>
    <row r="18" spans="2:23" ht="15.95" customHeight="1" x14ac:dyDescent="0.2">
      <c r="B18" s="119"/>
      <c r="C18" s="121" t="s">
        <v>97</v>
      </c>
      <c r="D18" s="86" t="s">
        <v>3</v>
      </c>
      <c r="E18" s="7">
        <v>4534.7060000000001</v>
      </c>
      <c r="F18" s="7">
        <v>6094.2129999999997</v>
      </c>
      <c r="G18" s="7">
        <v>6167.03</v>
      </c>
      <c r="H18" s="7">
        <v>8133.87</v>
      </c>
      <c r="I18" s="7">
        <v>5046.8909999999996</v>
      </c>
      <c r="J18" s="7">
        <v>5665.3440000000001</v>
      </c>
      <c r="K18" s="7">
        <v>10133.200000000001</v>
      </c>
      <c r="L18" s="7">
        <v>11838.651</v>
      </c>
      <c r="M18" s="7">
        <v>13247.956</v>
      </c>
      <c r="N18" s="7">
        <v>12503.169</v>
      </c>
      <c r="O18" s="7">
        <v>10389.526</v>
      </c>
      <c r="P18" s="7">
        <v>8174.5389999999998</v>
      </c>
      <c r="Q18" s="7">
        <v>11676.927</v>
      </c>
      <c r="R18"/>
      <c r="S18"/>
      <c r="T18"/>
      <c r="U18"/>
    </row>
    <row r="19" spans="2:23" ht="15.95" customHeight="1" x14ac:dyDescent="0.2">
      <c r="B19" s="119"/>
      <c r="C19" s="121"/>
      <c r="D19" s="87" t="s">
        <v>4</v>
      </c>
      <c r="E19" s="7">
        <v>15486.228999999999</v>
      </c>
      <c r="F19" s="7">
        <v>25742.615000000002</v>
      </c>
      <c r="G19" s="7">
        <v>18842.937000000002</v>
      </c>
      <c r="H19" s="7">
        <v>23770.62</v>
      </c>
      <c r="I19" s="7">
        <v>22798.589</v>
      </c>
      <c r="J19" s="7">
        <v>17030.757000000001</v>
      </c>
      <c r="K19" s="7">
        <v>15047.467000000001</v>
      </c>
      <c r="L19" s="7">
        <v>23179.218000000001</v>
      </c>
      <c r="M19" s="7">
        <v>23019.495999999999</v>
      </c>
      <c r="N19" s="7">
        <v>22801.177</v>
      </c>
      <c r="O19" s="7">
        <v>19333.760999999999</v>
      </c>
      <c r="P19" s="7">
        <v>24177.190999999999</v>
      </c>
      <c r="Q19" s="7">
        <v>30876.561000000002</v>
      </c>
      <c r="R19"/>
      <c r="S19"/>
      <c r="T19"/>
      <c r="U19"/>
    </row>
    <row r="20" spans="2:23" ht="15.95" customHeight="1" x14ac:dyDescent="0.2">
      <c r="B20" s="119"/>
      <c r="C20" s="121"/>
      <c r="D20" s="89" t="s">
        <v>5</v>
      </c>
      <c r="E20" s="9">
        <f t="shared" ref="E20:H20" si="30">E19-E18</f>
        <v>10951.522999999999</v>
      </c>
      <c r="F20" s="9">
        <f t="shared" si="30"/>
        <v>19648.402000000002</v>
      </c>
      <c r="G20" s="9">
        <f t="shared" si="30"/>
        <v>12675.907000000003</v>
      </c>
      <c r="H20" s="9">
        <f t="shared" si="30"/>
        <v>15636.75</v>
      </c>
      <c r="I20" s="9">
        <f t="shared" ref="I20:J20" si="31">I19-I18</f>
        <v>17751.698</v>
      </c>
      <c r="J20" s="9">
        <f t="shared" si="31"/>
        <v>11365.413</v>
      </c>
      <c r="K20" s="9">
        <f t="shared" ref="K20:L20" si="32">K19-K18</f>
        <v>4914.2669999999998</v>
      </c>
      <c r="L20" s="9">
        <f t="shared" si="32"/>
        <v>11340.567000000001</v>
      </c>
      <c r="M20" s="9">
        <f t="shared" ref="M20:N20" si="33">M19-M18</f>
        <v>9771.5399999999991</v>
      </c>
      <c r="N20" s="9">
        <f t="shared" si="33"/>
        <v>10298.008</v>
      </c>
      <c r="O20" s="9">
        <f t="shared" ref="O20:P20" si="34">O19-O18</f>
        <v>8944.2349999999988</v>
      </c>
      <c r="P20" s="9">
        <f t="shared" si="34"/>
        <v>16002.651999999998</v>
      </c>
      <c r="Q20" s="9">
        <f t="shared" ref="Q20" si="35">Q19-Q18</f>
        <v>19199.634000000002</v>
      </c>
      <c r="R20"/>
      <c r="S20"/>
      <c r="T20"/>
      <c r="U20"/>
    </row>
    <row r="21" spans="2:23" ht="15.95" customHeight="1" x14ac:dyDescent="0.2">
      <c r="B21" s="119" t="s">
        <v>29</v>
      </c>
      <c r="C21" s="120" t="s">
        <v>96</v>
      </c>
      <c r="D21" s="86" t="s">
        <v>3</v>
      </c>
      <c r="E21" s="7">
        <v>53921.22</v>
      </c>
      <c r="F21" s="7">
        <v>58609.220999999998</v>
      </c>
      <c r="G21" s="7">
        <v>57106.824000000001</v>
      </c>
      <c r="H21" s="7">
        <v>62966.618999999999</v>
      </c>
      <c r="I21" s="7">
        <v>57584.769</v>
      </c>
      <c r="J21" s="7">
        <v>54725.237999999998</v>
      </c>
      <c r="K21" s="7">
        <v>59792.726000000002</v>
      </c>
      <c r="L21" s="7">
        <v>52566.817000000003</v>
      </c>
      <c r="M21" s="7">
        <v>50558.228000000003</v>
      </c>
      <c r="N21" s="7">
        <v>52342.476999999999</v>
      </c>
      <c r="O21" s="7">
        <v>47066.525000000001</v>
      </c>
      <c r="P21" s="7">
        <v>50845.527000000002</v>
      </c>
      <c r="Q21" s="7">
        <v>53047.137000000002</v>
      </c>
      <c r="R21"/>
      <c r="S21"/>
      <c r="T21"/>
      <c r="U21"/>
    </row>
    <row r="22" spans="2:23" ht="15.95" customHeight="1" x14ac:dyDescent="0.2">
      <c r="B22" s="119"/>
      <c r="C22" s="120"/>
      <c r="D22" s="87" t="s">
        <v>4</v>
      </c>
      <c r="E22" s="7">
        <v>11222</v>
      </c>
      <c r="F22" s="7">
        <v>9507.991</v>
      </c>
      <c r="G22" s="7">
        <v>10681.386</v>
      </c>
      <c r="H22" s="7">
        <v>12976.824000000001</v>
      </c>
      <c r="I22" s="7">
        <v>12394.496999999999</v>
      </c>
      <c r="J22" s="7">
        <v>9326.4979999999996</v>
      </c>
      <c r="K22" s="7">
        <v>9439.4449999999997</v>
      </c>
      <c r="L22" s="7">
        <v>8350.3109999999997</v>
      </c>
      <c r="M22" s="7">
        <v>7295.0230000000001</v>
      </c>
      <c r="N22" s="7">
        <v>7722.5529999999999</v>
      </c>
      <c r="O22" s="6">
        <v>7736.0720000000001</v>
      </c>
      <c r="P22" s="6">
        <v>9079.7109999999993</v>
      </c>
      <c r="Q22" s="6">
        <v>7645.5010000000002</v>
      </c>
      <c r="R22"/>
      <c r="S22"/>
      <c r="T22"/>
      <c r="U22"/>
      <c r="V22" s="12"/>
      <c r="W22" s="12"/>
    </row>
    <row r="23" spans="2:23" ht="15.95" customHeight="1" x14ac:dyDescent="0.2">
      <c r="B23" s="119"/>
      <c r="C23" s="120"/>
      <c r="D23" s="88" t="s">
        <v>5</v>
      </c>
      <c r="E23" s="8">
        <f t="shared" ref="E23:H23" si="36">E22-E21</f>
        <v>-42699.22</v>
      </c>
      <c r="F23" s="8">
        <f t="shared" si="36"/>
        <v>-49101.229999999996</v>
      </c>
      <c r="G23" s="8">
        <f t="shared" si="36"/>
        <v>-46425.438000000002</v>
      </c>
      <c r="H23" s="8">
        <f t="shared" si="36"/>
        <v>-49989.794999999998</v>
      </c>
      <c r="I23" s="8">
        <f t="shared" ref="I23:K23" si="37">I22-I21</f>
        <v>-45190.271999999997</v>
      </c>
      <c r="J23" s="8">
        <f t="shared" si="37"/>
        <v>-45398.74</v>
      </c>
      <c r="K23" s="8">
        <f t="shared" si="37"/>
        <v>-50353.281000000003</v>
      </c>
      <c r="L23" s="8">
        <f t="shared" ref="L23:M23" si="38">L22-L21</f>
        <v>-44216.506000000001</v>
      </c>
      <c r="M23" s="8">
        <f t="shared" si="38"/>
        <v>-43263.205000000002</v>
      </c>
      <c r="N23" s="8">
        <f t="shared" ref="N23:P23" si="39">N22-N21</f>
        <v>-44619.923999999999</v>
      </c>
      <c r="O23" s="8">
        <f t="shared" si="39"/>
        <v>-39330.453000000001</v>
      </c>
      <c r="P23" s="8">
        <f t="shared" si="39"/>
        <v>-41765.816000000006</v>
      </c>
      <c r="Q23" s="8">
        <f t="shared" ref="Q23" si="40">Q22-Q21</f>
        <v>-45401.635999999999</v>
      </c>
      <c r="R23"/>
      <c r="S23"/>
      <c r="T23"/>
      <c r="U23"/>
      <c r="V23" s="12"/>
      <c r="W23" s="12"/>
    </row>
    <row r="24" spans="2:23" ht="15.95" customHeight="1" x14ac:dyDescent="0.2">
      <c r="B24" s="119"/>
      <c r="C24" s="121" t="s">
        <v>97</v>
      </c>
      <c r="D24" s="86" t="s">
        <v>3</v>
      </c>
      <c r="E24" s="7">
        <v>252579.16699999999</v>
      </c>
      <c r="F24" s="7">
        <v>302212.473</v>
      </c>
      <c r="G24" s="7">
        <v>285344.12099999998</v>
      </c>
      <c r="H24" s="7">
        <v>251919.929</v>
      </c>
      <c r="I24" s="7">
        <v>247962.266</v>
      </c>
      <c r="J24" s="7">
        <v>285132.02500000002</v>
      </c>
      <c r="K24" s="7">
        <v>317500.31699999998</v>
      </c>
      <c r="L24" s="7">
        <v>311354.59299999999</v>
      </c>
      <c r="M24" s="7">
        <v>326494.38400000002</v>
      </c>
      <c r="N24" s="7">
        <v>373107.98599999998</v>
      </c>
      <c r="O24" s="7">
        <v>325031.527</v>
      </c>
      <c r="P24" s="7">
        <v>329449.57199999999</v>
      </c>
      <c r="Q24" s="7">
        <v>451195.34700000001</v>
      </c>
      <c r="R24"/>
      <c r="S24"/>
      <c r="T24"/>
      <c r="U24"/>
      <c r="V24" s="12"/>
      <c r="W24" s="12"/>
    </row>
    <row r="25" spans="2:23" ht="15.95" customHeight="1" x14ac:dyDescent="0.2">
      <c r="B25" s="119"/>
      <c r="C25" s="121"/>
      <c r="D25" s="87" t="s">
        <v>4</v>
      </c>
      <c r="E25" s="7">
        <v>63321.677000000003</v>
      </c>
      <c r="F25" s="7">
        <v>59683.696000000004</v>
      </c>
      <c r="G25" s="7">
        <v>65188.991999999998</v>
      </c>
      <c r="H25" s="7">
        <v>64478.648999999998</v>
      </c>
      <c r="I25" s="7">
        <v>60556.237999999998</v>
      </c>
      <c r="J25" s="7">
        <v>57583.68</v>
      </c>
      <c r="K25" s="7">
        <v>55494.569000000003</v>
      </c>
      <c r="L25" s="7">
        <v>51526.93</v>
      </c>
      <c r="M25" s="7">
        <v>47741.561999999998</v>
      </c>
      <c r="N25" s="7">
        <v>55047.671999999999</v>
      </c>
      <c r="O25" s="7">
        <v>53209.970999999998</v>
      </c>
      <c r="P25" s="7">
        <v>58109.373</v>
      </c>
      <c r="Q25" s="7">
        <v>63792.824999999997</v>
      </c>
      <c r="R25"/>
      <c r="S25"/>
      <c r="T25"/>
      <c r="U25"/>
      <c r="V25" s="12"/>
      <c r="W25" s="12"/>
    </row>
    <row r="26" spans="2:23" ht="15.95" customHeight="1" x14ac:dyDescent="0.2">
      <c r="B26" s="119"/>
      <c r="C26" s="121"/>
      <c r="D26" s="89" t="s">
        <v>5</v>
      </c>
      <c r="E26" s="9">
        <f t="shared" ref="E26:H26" si="41">E25-E24</f>
        <v>-189257.49</v>
      </c>
      <c r="F26" s="9">
        <f t="shared" si="41"/>
        <v>-242528.777</v>
      </c>
      <c r="G26" s="9">
        <f t="shared" si="41"/>
        <v>-220155.12899999999</v>
      </c>
      <c r="H26" s="9">
        <f t="shared" si="41"/>
        <v>-187441.28</v>
      </c>
      <c r="I26" s="9">
        <f t="shared" ref="I26:K26" si="42">I25-I24</f>
        <v>-187406.02799999999</v>
      </c>
      <c r="J26" s="9">
        <f t="shared" si="42"/>
        <v>-227548.34500000003</v>
      </c>
      <c r="K26" s="9">
        <f t="shared" si="42"/>
        <v>-262005.74799999996</v>
      </c>
      <c r="L26" s="9">
        <f t="shared" ref="L26:M26" si="43">L25-L24</f>
        <v>-259827.663</v>
      </c>
      <c r="M26" s="9">
        <f t="shared" si="43"/>
        <v>-278752.82200000004</v>
      </c>
      <c r="N26" s="9">
        <f t="shared" ref="N26:P26" si="44">N25-N24</f>
        <v>-318060.31399999995</v>
      </c>
      <c r="O26" s="9">
        <f t="shared" si="44"/>
        <v>-271821.55599999998</v>
      </c>
      <c r="P26" s="9">
        <f t="shared" si="44"/>
        <v>-271340.19899999996</v>
      </c>
      <c r="Q26" s="9">
        <f t="shared" ref="Q26" si="45">Q25-Q24</f>
        <v>-387402.522</v>
      </c>
      <c r="R26"/>
      <c r="S26"/>
      <c r="T26"/>
      <c r="U26"/>
    </row>
    <row r="27" spans="2:23" ht="15.95" customHeight="1" x14ac:dyDescent="0.2">
      <c r="B27" s="119" t="s">
        <v>30</v>
      </c>
      <c r="C27" s="120" t="s">
        <v>96</v>
      </c>
      <c r="D27" s="86" t="s">
        <v>3</v>
      </c>
      <c r="E27" s="7">
        <v>28.966999999999999</v>
      </c>
      <c r="F27" s="7">
        <v>30.056000000000001</v>
      </c>
      <c r="G27" s="7">
        <v>31.756</v>
      </c>
      <c r="H27" s="7">
        <v>28.196999999999999</v>
      </c>
      <c r="I27" s="7">
        <v>24.42</v>
      </c>
      <c r="J27" s="7">
        <v>30.841000000000001</v>
      </c>
      <c r="K27" s="7">
        <v>75.518000000000001</v>
      </c>
      <c r="L27" s="7">
        <v>84.590999999999994</v>
      </c>
      <c r="M27" s="7">
        <v>259.07</v>
      </c>
      <c r="N27" s="7">
        <v>147.476</v>
      </c>
      <c r="O27" s="7">
        <v>152.279</v>
      </c>
      <c r="P27" s="7">
        <v>182.624</v>
      </c>
      <c r="Q27" s="7">
        <v>140.142</v>
      </c>
      <c r="R27"/>
      <c r="S27"/>
      <c r="T27"/>
      <c r="U27"/>
    </row>
    <row r="28" spans="2:23" ht="15.95" customHeight="1" x14ac:dyDescent="0.2">
      <c r="B28" s="119"/>
      <c r="C28" s="120"/>
      <c r="D28" s="87" t="s">
        <v>4</v>
      </c>
      <c r="E28" s="7">
        <v>595.12</v>
      </c>
      <c r="F28" s="7">
        <v>677.625</v>
      </c>
      <c r="G28" s="7">
        <v>849.93200000000002</v>
      </c>
      <c r="H28" s="7">
        <v>706.55</v>
      </c>
      <c r="I28" s="7">
        <v>944.28</v>
      </c>
      <c r="J28" s="7">
        <v>1242.74</v>
      </c>
      <c r="K28" s="7">
        <v>973.072</v>
      </c>
      <c r="L28" s="7">
        <v>1593.9</v>
      </c>
      <c r="M28" s="7">
        <v>1874.6179999999999</v>
      </c>
      <c r="N28" s="7">
        <v>2101.346</v>
      </c>
      <c r="O28" s="7">
        <v>2009.6479999999999</v>
      </c>
      <c r="P28" s="6">
        <v>1919.729</v>
      </c>
      <c r="Q28" s="6">
        <v>1873.7180000000001</v>
      </c>
      <c r="R28"/>
      <c r="S28"/>
      <c r="T28"/>
      <c r="U28"/>
    </row>
    <row r="29" spans="2:23" ht="15.95" customHeight="1" x14ac:dyDescent="0.2">
      <c r="B29" s="119"/>
      <c r="C29" s="120"/>
      <c r="D29" s="88" t="s">
        <v>5</v>
      </c>
      <c r="E29" s="8">
        <f t="shared" ref="E29:H29" si="46">E28-E27</f>
        <v>566.15300000000002</v>
      </c>
      <c r="F29" s="8">
        <f t="shared" si="46"/>
        <v>647.56899999999996</v>
      </c>
      <c r="G29" s="8">
        <f t="shared" si="46"/>
        <v>818.17600000000004</v>
      </c>
      <c r="H29" s="8">
        <f t="shared" si="46"/>
        <v>678.35299999999995</v>
      </c>
      <c r="I29" s="8">
        <f t="shared" ref="I29:K29" si="47">I28-I27</f>
        <v>919.86</v>
      </c>
      <c r="J29" s="8">
        <f t="shared" si="47"/>
        <v>1211.8990000000001</v>
      </c>
      <c r="K29" s="8">
        <f t="shared" si="47"/>
        <v>897.55399999999997</v>
      </c>
      <c r="L29" s="8">
        <f t="shared" ref="L29:M29" si="48">L28-L27</f>
        <v>1509.3090000000002</v>
      </c>
      <c r="M29" s="8">
        <f t="shared" si="48"/>
        <v>1615.548</v>
      </c>
      <c r="N29" s="8">
        <f t="shared" ref="N29:P29" si="49">N28-N27</f>
        <v>1953.87</v>
      </c>
      <c r="O29" s="8">
        <f t="shared" si="49"/>
        <v>1857.3689999999999</v>
      </c>
      <c r="P29" s="8">
        <f t="shared" si="49"/>
        <v>1737.105</v>
      </c>
      <c r="Q29" s="8">
        <f t="shared" ref="Q29" si="50">Q28-Q27</f>
        <v>1733.576</v>
      </c>
      <c r="R29"/>
      <c r="S29"/>
      <c r="T29"/>
      <c r="U29"/>
    </row>
    <row r="30" spans="2:23" ht="15.95" customHeight="1" x14ac:dyDescent="0.2">
      <c r="B30" s="119"/>
      <c r="C30" s="121" t="s">
        <v>97</v>
      </c>
      <c r="D30" s="86" t="s">
        <v>3</v>
      </c>
      <c r="E30" s="7">
        <v>127.727</v>
      </c>
      <c r="F30" s="7">
        <v>140.36000000000001</v>
      </c>
      <c r="G30" s="7">
        <v>148.36500000000001</v>
      </c>
      <c r="H30" s="7">
        <v>126.59099999999999</v>
      </c>
      <c r="I30" s="7">
        <v>104.557</v>
      </c>
      <c r="J30" s="7">
        <v>215.024</v>
      </c>
      <c r="K30" s="7">
        <v>593.42200000000003</v>
      </c>
      <c r="L30" s="7">
        <v>623.54300000000001</v>
      </c>
      <c r="M30" s="7">
        <v>1903.6880000000001</v>
      </c>
      <c r="N30" s="7">
        <v>954.11800000000005</v>
      </c>
      <c r="O30" s="7">
        <v>975.49300000000005</v>
      </c>
      <c r="P30" s="7">
        <v>1324.894</v>
      </c>
      <c r="Q30" s="7">
        <v>1297.066</v>
      </c>
      <c r="R30"/>
      <c r="S30"/>
      <c r="T30"/>
      <c r="U30"/>
    </row>
    <row r="31" spans="2:23" ht="15.95" customHeight="1" x14ac:dyDescent="0.2">
      <c r="B31" s="119"/>
      <c r="C31" s="121"/>
      <c r="D31" s="87" t="s">
        <v>4</v>
      </c>
      <c r="E31" s="7">
        <v>2943.7910000000002</v>
      </c>
      <c r="F31" s="7">
        <v>3335.95</v>
      </c>
      <c r="G31" s="7">
        <v>3713.3539999999998</v>
      </c>
      <c r="H31" s="7">
        <v>3199.5070000000001</v>
      </c>
      <c r="I31" s="7">
        <v>4165.6660000000002</v>
      </c>
      <c r="J31" s="7">
        <v>6172.1719999999996</v>
      </c>
      <c r="K31" s="7">
        <v>4620.8500000000004</v>
      </c>
      <c r="L31" s="7">
        <v>7736.0529999999999</v>
      </c>
      <c r="M31" s="7">
        <v>9248.4089999999997</v>
      </c>
      <c r="N31" s="7">
        <v>9960.6830000000009</v>
      </c>
      <c r="O31" s="7">
        <v>9534.7849999999999</v>
      </c>
      <c r="P31" s="7">
        <v>9228.8089999999993</v>
      </c>
      <c r="Q31" s="7">
        <v>10064.701999999999</v>
      </c>
      <c r="R31"/>
      <c r="S31"/>
      <c r="T31"/>
      <c r="U31"/>
    </row>
    <row r="32" spans="2:23" ht="15.95" customHeight="1" x14ac:dyDescent="0.2">
      <c r="B32" s="119"/>
      <c r="C32" s="121"/>
      <c r="D32" s="89" t="s">
        <v>5</v>
      </c>
      <c r="E32" s="9">
        <f t="shared" ref="E32:H32" si="51">E31-E30</f>
        <v>2816.0640000000003</v>
      </c>
      <c r="F32" s="9">
        <f t="shared" si="51"/>
        <v>3195.5899999999997</v>
      </c>
      <c r="G32" s="9">
        <f t="shared" si="51"/>
        <v>3564.9889999999996</v>
      </c>
      <c r="H32" s="9">
        <f t="shared" si="51"/>
        <v>3072.9160000000002</v>
      </c>
      <c r="I32" s="9">
        <f t="shared" ref="I32:K32" si="52">I31-I30</f>
        <v>4061.1090000000004</v>
      </c>
      <c r="J32" s="9">
        <f t="shared" si="52"/>
        <v>5957.1479999999992</v>
      </c>
      <c r="K32" s="9">
        <f t="shared" si="52"/>
        <v>4027.4280000000003</v>
      </c>
      <c r="L32" s="9">
        <f t="shared" ref="L32:M32" si="53">L31-L30</f>
        <v>7112.51</v>
      </c>
      <c r="M32" s="9">
        <f t="shared" si="53"/>
        <v>7344.7209999999995</v>
      </c>
      <c r="N32" s="9">
        <f t="shared" ref="N32:P32" si="54">N31-N30</f>
        <v>9006.5650000000005</v>
      </c>
      <c r="O32" s="9">
        <f t="shared" si="54"/>
        <v>8559.2919999999995</v>
      </c>
      <c r="P32" s="9">
        <f t="shared" si="54"/>
        <v>7903.9149999999991</v>
      </c>
      <c r="Q32" s="9">
        <f t="shared" ref="Q32" si="55">Q31-Q30</f>
        <v>8767.6359999999986</v>
      </c>
      <c r="R32"/>
      <c r="S32"/>
      <c r="T32"/>
      <c r="U32"/>
    </row>
    <row r="33" spans="2:21" x14ac:dyDescent="0.2">
      <c r="B33" s="10"/>
      <c r="I33" s="11"/>
      <c r="L33"/>
      <c r="M33"/>
      <c r="N33"/>
      <c r="O33"/>
      <c r="P33"/>
      <c r="Q33"/>
      <c r="R33"/>
      <c r="S33"/>
      <c r="T33"/>
      <c r="U33"/>
    </row>
    <row r="34" spans="2:21" ht="12.4" customHeight="1" x14ac:dyDescent="0.2">
      <c r="B34" s="10"/>
      <c r="L34"/>
      <c r="M34"/>
      <c r="N34"/>
      <c r="O34"/>
      <c r="P34"/>
      <c r="Q34"/>
      <c r="R34"/>
      <c r="S34"/>
      <c r="T34"/>
      <c r="U34"/>
    </row>
    <row r="35" spans="2:21" x14ac:dyDescent="0.2">
      <c r="B35" s="28"/>
      <c r="C35" s="28"/>
      <c r="E35"/>
      <c r="F35"/>
      <c r="G35"/>
      <c r="H35"/>
      <c r="K35"/>
      <c r="L35"/>
      <c r="P35" s="13" t="s">
        <v>9</v>
      </c>
    </row>
    <row r="36" spans="2:21" x14ac:dyDescent="0.2">
      <c r="B36" s="28"/>
      <c r="C36" s="29"/>
      <c r="E36"/>
      <c r="F36"/>
      <c r="G36"/>
      <c r="H36"/>
      <c r="I36"/>
      <c r="J36"/>
    </row>
    <row r="37" spans="2:21" x14ac:dyDescent="0.2">
      <c r="B37" s="28"/>
      <c r="C37" s="29"/>
      <c r="K37"/>
      <c r="L37"/>
    </row>
    <row r="38" spans="2:21" x14ac:dyDescent="0.2">
      <c r="B38" s="28"/>
      <c r="C38" s="29"/>
      <c r="K38"/>
      <c r="L38"/>
    </row>
    <row r="39" spans="2:21" x14ac:dyDescent="0.2">
      <c r="B39" s="28"/>
      <c r="C39" s="29"/>
      <c r="K39"/>
      <c r="L39"/>
    </row>
    <row r="40" spans="2:21" x14ac:dyDescent="0.2">
      <c r="B40" s="28"/>
      <c r="C40" s="28"/>
      <c r="E40" s="12"/>
      <c r="F40"/>
      <c r="G40"/>
      <c r="H40"/>
      <c r="I40"/>
      <c r="J40"/>
      <c r="K40"/>
      <c r="L40"/>
    </row>
    <row r="41" spans="2:21" x14ac:dyDescent="0.2">
      <c r="E41" s="12"/>
      <c r="F41"/>
      <c r="G41"/>
      <c r="H41"/>
      <c r="I41"/>
      <c r="J41"/>
      <c r="K41"/>
      <c r="L41"/>
    </row>
    <row r="42" spans="2:21" x14ac:dyDescent="0.2">
      <c r="E42" s="12"/>
      <c r="F42"/>
      <c r="G42"/>
      <c r="H42"/>
      <c r="I42"/>
      <c r="J42"/>
      <c r="K42"/>
      <c r="L42"/>
    </row>
    <row r="43" spans="2:21" x14ac:dyDescent="0.2">
      <c r="B43" s="28"/>
      <c r="E43" s="12"/>
      <c r="F43"/>
      <c r="G43"/>
      <c r="H43"/>
      <c r="I43"/>
      <c r="J43"/>
      <c r="K43"/>
      <c r="L43"/>
    </row>
    <row r="44" spans="2:21" x14ac:dyDescent="0.2">
      <c r="C44" s="28"/>
      <c r="E44" s="12"/>
    </row>
    <row r="45" spans="2:21" x14ac:dyDescent="0.2">
      <c r="E45" s="12"/>
    </row>
    <row r="46" spans="2:21" x14ac:dyDescent="0.2">
      <c r="E46" s="12"/>
    </row>
    <row r="47" spans="2:21" x14ac:dyDescent="0.2">
      <c r="B47" s="28"/>
      <c r="E47" s="12"/>
    </row>
    <row r="48" spans="2:21" x14ac:dyDescent="0.2">
      <c r="C48" s="28"/>
      <c r="E48" s="12"/>
    </row>
    <row r="49" spans="5:5" x14ac:dyDescent="0.2">
      <c r="E49" s="12"/>
    </row>
    <row r="50" spans="5:5" x14ac:dyDescent="0.2">
      <c r="E50" s="12"/>
    </row>
    <row r="51" spans="5:5" x14ac:dyDescent="0.2">
      <c r="E51" s="12"/>
    </row>
    <row r="52" spans="5:5" x14ac:dyDescent="0.2">
      <c r="E52" s="12"/>
    </row>
    <row r="53" spans="5:5" x14ac:dyDescent="0.2">
      <c r="E53" s="12"/>
    </row>
    <row r="54" spans="5:5" x14ac:dyDescent="0.2">
      <c r="E54" s="12"/>
    </row>
    <row r="55" spans="5:5" x14ac:dyDescent="0.2">
      <c r="E55" s="12"/>
    </row>
    <row r="56" spans="5:5" x14ac:dyDescent="0.2">
      <c r="E56" s="12"/>
    </row>
  </sheetData>
  <sheetProtection selectLockedCells="1" selectUnlockedCells="1"/>
  <sortState ref="R4:U7">
    <sortCondition ref="S4:S7"/>
  </sortState>
  <mergeCells count="15">
    <mergeCell ref="B27:B32"/>
    <mergeCell ref="C27:C29"/>
    <mergeCell ref="C30:C32"/>
    <mergeCell ref="C3:C5"/>
    <mergeCell ref="C6:C8"/>
    <mergeCell ref="B9:B14"/>
    <mergeCell ref="C9:C11"/>
    <mergeCell ref="C12:C14"/>
    <mergeCell ref="B15:B20"/>
    <mergeCell ref="C15:C17"/>
    <mergeCell ref="C18:C20"/>
    <mergeCell ref="B3:B8"/>
    <mergeCell ref="B21:B26"/>
    <mergeCell ref="C21:C23"/>
    <mergeCell ref="C24:C26"/>
  </mergeCells>
  <phoneticPr fontId="9" type="noConversion"/>
  <hyperlinks>
    <hyperlink ref="P35" location="ÍNDICE!A1" display="Voltar ao índice"/>
  </hyperlinks>
  <pageMargins left="0.62992125984251968" right="0.23622047244094491" top="0.98425196850393704" bottom="0.98425196850393704" header="0.51181102362204722" footer="0.51181102362204722"/>
  <pageSetup paperSize="9" scale="65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5"/>
  <sheetViews>
    <sheetView showGridLines="0" workbookViewId="0"/>
  </sheetViews>
  <sheetFormatPr defaultRowHeight="12.75" x14ac:dyDescent="0.2"/>
  <cols>
    <col min="1" max="1" width="2.42578125" style="1" customWidth="1"/>
    <col min="2" max="2" width="22.7109375" style="1" customWidth="1"/>
    <col min="3" max="3" width="25.5703125" style="1" customWidth="1"/>
    <col min="4" max="17" width="11.7109375" style="1" customWidth="1"/>
    <col min="18" max="16384" width="9.140625" style="1"/>
  </cols>
  <sheetData>
    <row r="1" spans="1:256" ht="30" customHeight="1" x14ac:dyDescent="0.2">
      <c r="A1"/>
      <c r="B1" s="2" t="s">
        <v>89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0.100000000000001" customHeight="1" x14ac:dyDescent="0.2">
      <c r="A2"/>
      <c r="B2" s="3" t="s">
        <v>0</v>
      </c>
      <c r="C2" s="3" t="s">
        <v>2</v>
      </c>
      <c r="D2" s="20">
        <v>2010</v>
      </c>
      <c r="E2" s="20">
        <v>2011</v>
      </c>
      <c r="F2" s="20">
        <v>2012</v>
      </c>
      <c r="G2" s="20">
        <v>2013</v>
      </c>
      <c r="H2" s="20">
        <v>2014</v>
      </c>
      <c r="I2" s="20">
        <v>2015</v>
      </c>
      <c r="J2" s="20">
        <v>2016</v>
      </c>
      <c r="K2" s="20">
        <v>2017</v>
      </c>
      <c r="L2" s="20">
        <v>2018</v>
      </c>
      <c r="M2" s="20">
        <v>2019</v>
      </c>
      <c r="N2" s="20">
        <v>2020</v>
      </c>
      <c r="O2" s="20">
        <v>2021</v>
      </c>
      <c r="P2" s="20">
        <v>2022</v>
      </c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spans="1:256" ht="20.100000000000001" customHeight="1" x14ac:dyDescent="0.2">
      <c r="B3" s="122" t="s">
        <v>26</v>
      </c>
      <c r="C3" s="90" t="s">
        <v>6</v>
      </c>
      <c r="D3" s="21">
        <f>'1'!E6/'1'!E3</f>
        <v>3.0299661797936777</v>
      </c>
      <c r="E3" s="21">
        <f>'1'!F6/'1'!F3</f>
        <v>3.7426827987207028</v>
      </c>
      <c r="F3" s="21">
        <f>'1'!G6/'1'!G3</f>
        <v>4.2401742508187272</v>
      </c>
      <c r="G3" s="21">
        <f>'1'!H6/'1'!H3</f>
        <v>3.1282442948691149</v>
      </c>
      <c r="H3" s="21">
        <f>'1'!I6/'1'!I3</f>
        <v>3.6229250834409328</v>
      </c>
      <c r="I3" s="21">
        <f>'1'!J6/'1'!J3</f>
        <v>4.5227649181922471</v>
      </c>
      <c r="J3" s="21">
        <f>'1'!K6/'1'!K3</f>
        <v>4.172548315528938</v>
      </c>
      <c r="K3" s="21">
        <f>'1'!L6/'1'!L3</f>
        <v>3.7452070749478588</v>
      </c>
      <c r="L3" s="21">
        <f>'1'!M6/'1'!M3</f>
        <v>5.0270775931213034</v>
      </c>
      <c r="M3" s="21">
        <f>'1'!N6/'1'!N3</f>
        <v>5.8371124884212087</v>
      </c>
      <c r="N3" s="21">
        <f>'1'!O6/'1'!O3</f>
        <v>5.6258458994340703</v>
      </c>
      <c r="O3" s="21">
        <f>'1'!P6/'1'!P3</f>
        <v>4.5504461906320532</v>
      </c>
      <c r="P3" s="21">
        <f>'1'!Q6/'1'!Q3</f>
        <v>6.0367755408260546</v>
      </c>
    </row>
    <row r="4" spans="1:256" ht="20.100000000000001" customHeight="1" x14ac:dyDescent="0.2">
      <c r="B4" s="122"/>
      <c r="C4" s="91" t="s">
        <v>7</v>
      </c>
      <c r="D4" s="24">
        <f>'1'!E7/'1'!E4</f>
        <v>4.6539147716768348</v>
      </c>
      <c r="E4" s="24">
        <f>'1'!F7/'1'!F4</f>
        <v>5.3939196856977896</v>
      </c>
      <c r="F4" s="24">
        <f>'1'!G7/'1'!G4</f>
        <v>5.2814616126115883</v>
      </c>
      <c r="G4" s="24">
        <f>'1'!H7/'1'!H4</f>
        <v>4.7643280480689514</v>
      </c>
      <c r="H4" s="24">
        <f>'1'!I7/'1'!I4</f>
        <v>5.5230476793917314</v>
      </c>
      <c r="I4" s="24">
        <f>'1'!J7/'1'!J4</f>
        <v>7.1219402868724666</v>
      </c>
      <c r="J4" s="24">
        <f>'1'!K7/'1'!K4</f>
        <v>4.7078348029112176</v>
      </c>
      <c r="K4" s="24">
        <f>'1'!L7/'1'!L4</f>
        <v>6.5954483335102436</v>
      </c>
      <c r="L4" s="24">
        <f>'1'!M7/'1'!M4</f>
        <v>5.6778130136645135</v>
      </c>
      <c r="M4" s="24">
        <f>'1'!N7/'1'!N4</f>
        <v>5.4751488836053488</v>
      </c>
      <c r="N4" s="24">
        <f>'1'!O7/'1'!O4</f>
        <v>5.4982337152950196</v>
      </c>
      <c r="O4" s="24">
        <f>'1'!P7/'1'!P4</f>
        <v>7.1056750323344069</v>
      </c>
      <c r="P4" s="24">
        <f>'1'!Q7/'1'!Q4</f>
        <v>8.0754770255513559</v>
      </c>
    </row>
    <row r="5" spans="1:256" ht="20.100000000000001" customHeight="1" x14ac:dyDescent="0.2">
      <c r="B5" s="122" t="s">
        <v>27</v>
      </c>
      <c r="C5" s="90" t="s">
        <v>6</v>
      </c>
      <c r="D5" s="21">
        <f>'1'!E12/'1'!E9</f>
        <v>2.603528377606338</v>
      </c>
      <c r="E5" s="21">
        <f>'1'!F12/'1'!F9</f>
        <v>2.870163521972275</v>
      </c>
      <c r="F5" s="21">
        <f>'1'!G12/'1'!G9</f>
        <v>2.6228978943225605</v>
      </c>
      <c r="G5" s="21">
        <f>'1'!H12/'1'!H9</f>
        <v>2.0011220011894912</v>
      </c>
      <c r="H5" s="21">
        <f>'1'!I12/'1'!I9</f>
        <v>2.1524474914385476</v>
      </c>
      <c r="I5" s="21">
        <f>'1'!J12/'1'!J9</f>
        <v>2.8738448602151783</v>
      </c>
      <c r="J5" s="21">
        <f>'1'!K12/'1'!K9</f>
        <v>2.8348567005476233</v>
      </c>
      <c r="K5" s="21">
        <f>'1'!L12/'1'!L9</f>
        <v>3.3258789281351708</v>
      </c>
      <c r="L5" s="21">
        <f>'1'!M12/'1'!M9</f>
        <v>3.8114637811109926</v>
      </c>
      <c r="M5" s="21">
        <f>'1'!N12/'1'!N9</f>
        <v>4.0478083676518892</v>
      </c>
      <c r="N5" s="21">
        <f>'1'!O12/'1'!O9</f>
        <v>3.7280168401420282</v>
      </c>
      <c r="O5" s="21">
        <f>'1'!P12/'1'!P9</f>
        <v>3.6050693243920269</v>
      </c>
      <c r="P5" s="21">
        <f>'1'!Q12/'1'!Q9</f>
        <v>5.2101467101234977</v>
      </c>
    </row>
    <row r="6" spans="1:256" ht="20.100000000000001" customHeight="1" x14ac:dyDescent="0.2">
      <c r="B6" s="122"/>
      <c r="C6" s="91" t="s">
        <v>7</v>
      </c>
      <c r="D6" s="24">
        <f>'1'!E13/'1'!E10</f>
        <v>5.7584731643480964</v>
      </c>
      <c r="E6" s="24">
        <f>'1'!F13/'1'!F10</f>
        <v>6.3529469574963482</v>
      </c>
      <c r="F6" s="24">
        <f>'1'!G13/'1'!G10</f>
        <v>6.5027448841436639</v>
      </c>
      <c r="G6" s="24">
        <f>'1'!H13/'1'!H10</f>
        <v>5.5637107207508558</v>
      </c>
      <c r="H6" s="24">
        <f>'1'!I13/'1'!I10</f>
        <v>5.5752580056853347</v>
      </c>
      <c r="I6" s="24">
        <f>'1'!J13/'1'!J10</f>
        <v>5.3194845988751691</v>
      </c>
      <c r="J6" s="24">
        <f>'1'!K13/'1'!K10</f>
        <v>5.8716559362832852</v>
      </c>
      <c r="K6" s="24">
        <f>'1'!L13/'1'!L10</f>
        <v>5.7681971236394372</v>
      </c>
      <c r="L6" s="24">
        <f>'1'!M13/'1'!M10</f>
        <v>6.1179836637599632</v>
      </c>
      <c r="M6" s="24">
        <f>'1'!N13/'1'!N10</f>
        <v>6.3516175549298231</v>
      </c>
      <c r="N6" s="24">
        <f>'1'!O13/'1'!O10</f>
        <v>6.3024471178657802</v>
      </c>
      <c r="O6" s="24">
        <f>'1'!P13/'1'!P10</f>
        <v>7.3882399635478579</v>
      </c>
      <c r="P6" s="24">
        <f>'1'!Q13/'1'!Q10</f>
        <v>8.8559350532468208</v>
      </c>
    </row>
    <row r="7" spans="1:256" ht="20.100000000000001" customHeight="1" x14ac:dyDescent="0.2">
      <c r="B7" s="123" t="s">
        <v>28</v>
      </c>
      <c r="C7" s="90" t="s">
        <v>6</v>
      </c>
      <c r="D7" s="21">
        <f>'1'!E18/'1'!E15</f>
        <v>2.3005557711673732</v>
      </c>
      <c r="E7" s="21">
        <f>'1'!F18/'1'!F15</f>
        <v>2.3224304105039999</v>
      </c>
      <c r="F7" s="21">
        <f>'1'!G18/'1'!G15</f>
        <v>2.4203110478989274</v>
      </c>
      <c r="G7" s="21">
        <f>'1'!H18/'1'!H15</f>
        <v>2.2365311051620864</v>
      </c>
      <c r="H7" s="21">
        <f>'1'!I18/'1'!I15</f>
        <v>2.2926001518136552</v>
      </c>
      <c r="I7" s="21">
        <f>'1'!J18/'1'!J15</f>
        <v>2.6019553207329493</v>
      </c>
      <c r="J7" s="21">
        <f>'1'!K18/'1'!K15</f>
        <v>2.5492423241848714</v>
      </c>
      <c r="K7" s="21">
        <f>'1'!L18/'1'!L15</f>
        <v>2.7282781612167479</v>
      </c>
      <c r="L7" s="21">
        <f>'1'!M18/'1'!M15</f>
        <v>3.1669536090434423</v>
      </c>
      <c r="M7" s="21">
        <f>'1'!N18/'1'!N15</f>
        <v>3.2140872442074335</v>
      </c>
      <c r="N7" s="21">
        <f>'1'!O18/'1'!O15</f>
        <v>3.0926022115942451</v>
      </c>
      <c r="O7" s="21">
        <f>'1'!P18/'1'!P15</f>
        <v>3.0753374126959345</v>
      </c>
      <c r="P7" s="21">
        <f>'1'!Q18/'1'!Q15</f>
        <v>3.6047452537121205</v>
      </c>
    </row>
    <row r="8" spans="1:256" ht="20.100000000000001" customHeight="1" x14ac:dyDescent="0.2">
      <c r="B8" s="123"/>
      <c r="C8" s="91" t="s">
        <v>7</v>
      </c>
      <c r="D8" s="24">
        <f>'1'!E19/'1'!E16</f>
        <v>5.9215348960458298</v>
      </c>
      <c r="E8" s="24">
        <f>'1'!F19/'1'!F16</f>
        <v>6.6342141200598626</v>
      </c>
      <c r="F8" s="24">
        <f>'1'!G19/'1'!G16</f>
        <v>6.247506940316101</v>
      </c>
      <c r="G8" s="24">
        <f>'1'!H19/'1'!H16</f>
        <v>4.552059882633837</v>
      </c>
      <c r="H8" s="24">
        <f>'1'!I19/'1'!I16</f>
        <v>5.7671211253867432</v>
      </c>
      <c r="I8" s="24">
        <f>'1'!J19/'1'!J16</f>
        <v>6.849170515048403</v>
      </c>
      <c r="J8" s="24">
        <f>'1'!K19/'1'!K16</f>
        <v>6.4695717712369891</v>
      </c>
      <c r="K8" s="24">
        <f>'1'!L19/'1'!L16</f>
        <v>6.461867977743438</v>
      </c>
      <c r="L8" s="24">
        <f>'1'!M19/'1'!M16</f>
        <v>6.509353653970793</v>
      </c>
      <c r="M8" s="24">
        <f>'1'!N19/'1'!N16</f>
        <v>7.2689731925818224</v>
      </c>
      <c r="N8" s="24">
        <f>'1'!O19/'1'!O16</f>
        <v>6.4307394743319382</v>
      </c>
      <c r="O8" s="24">
        <f>'1'!P19/'1'!P16</f>
        <v>6.4938647604323512</v>
      </c>
      <c r="P8" s="24">
        <f>'1'!Q19/'1'!Q16</f>
        <v>7.7386299896288806</v>
      </c>
    </row>
    <row r="9" spans="1:256" ht="20.100000000000001" customHeight="1" x14ac:dyDescent="0.2">
      <c r="B9" s="123" t="s">
        <v>29</v>
      </c>
      <c r="C9" s="90" t="s">
        <v>6</v>
      </c>
      <c r="D9" s="22">
        <f>'1'!E24/'1'!E21</f>
        <v>4.6842257463759163</v>
      </c>
      <c r="E9" s="22">
        <f>'1'!F24/'1'!F21</f>
        <v>5.1563980521085586</v>
      </c>
      <c r="F9" s="22">
        <f>'1'!G24/'1'!G21</f>
        <v>4.9966729195095843</v>
      </c>
      <c r="G9" s="22">
        <f>'1'!H24/'1'!H21</f>
        <v>4.0008489101185507</v>
      </c>
      <c r="H9" s="22">
        <f>'1'!I24/'1'!I21</f>
        <v>4.3060390847447874</v>
      </c>
      <c r="I9" s="22">
        <f>'1'!J24/'1'!J21</f>
        <v>5.2102473268366607</v>
      </c>
      <c r="J9" s="22">
        <f>'1'!K24/'1'!K21</f>
        <v>5.3100157534212435</v>
      </c>
      <c r="K9" s="22">
        <f>'1'!L24/'1'!L21</f>
        <v>5.9230254135417786</v>
      </c>
      <c r="L9" s="22">
        <f>'1'!M24/'1'!M21</f>
        <v>6.4577893038498102</v>
      </c>
      <c r="M9" s="22">
        <f>'1'!N24/'1'!N21</f>
        <v>7.1282065233557823</v>
      </c>
      <c r="N9" s="22">
        <f>'1'!O24/'1'!O21</f>
        <v>6.9057897730924473</v>
      </c>
      <c r="O9" s="22">
        <f>'1'!P24/'1'!P21</f>
        <v>6.4794209331334098</v>
      </c>
      <c r="P9" s="22">
        <f>'1'!Q24/'1'!Q21</f>
        <v>8.5055551065837918</v>
      </c>
    </row>
    <row r="10" spans="1:256" ht="20.100000000000001" customHeight="1" x14ac:dyDescent="0.2">
      <c r="B10" s="123"/>
      <c r="C10" s="91" t="s">
        <v>7</v>
      </c>
      <c r="D10" s="24">
        <f>'1'!E25/'1'!E22</f>
        <v>5.6426374086615576</v>
      </c>
      <c r="E10" s="24">
        <f>'1'!F25/'1'!F22</f>
        <v>6.2772141875186884</v>
      </c>
      <c r="F10" s="24">
        <f>'1'!G25/'1'!G22</f>
        <v>6.1030461777151386</v>
      </c>
      <c r="G10" s="24">
        <f>'1'!H25/'1'!H22</f>
        <v>4.968754219060072</v>
      </c>
      <c r="H10" s="24">
        <f>'1'!I25/'1'!I22</f>
        <v>4.8857358229220598</v>
      </c>
      <c r="I10" s="24">
        <f>'1'!J25/'1'!J22</f>
        <v>6.1742017207316193</v>
      </c>
      <c r="J10" s="24">
        <f>'1'!K25/'1'!K22</f>
        <v>5.8790076111466307</v>
      </c>
      <c r="K10" s="24">
        <f>'1'!L25/'1'!L22</f>
        <v>6.1706599909871622</v>
      </c>
      <c r="L10" s="24">
        <f>'1'!M25/'1'!M22</f>
        <v>6.5444018476706649</v>
      </c>
      <c r="M10" s="24">
        <f>'1'!N25/'1'!N22</f>
        <v>7.1281701789550684</v>
      </c>
      <c r="N10" s="24">
        <f>'1'!O25/'1'!O22</f>
        <v>6.8781638795502413</v>
      </c>
      <c r="O10" s="24">
        <f>'1'!P25/'1'!P22</f>
        <v>6.3999143805347991</v>
      </c>
      <c r="P10" s="24">
        <f>'1'!Q25/'1'!Q22</f>
        <v>8.3438384220994806</v>
      </c>
    </row>
    <row r="11" spans="1:256" ht="20.100000000000001" customHeight="1" x14ac:dyDescent="0.2">
      <c r="B11" s="123" t="s">
        <v>30</v>
      </c>
      <c r="C11" s="90" t="s">
        <v>6</v>
      </c>
      <c r="D11" s="22">
        <f>'1'!E30/'1'!E27</f>
        <v>4.4093968999205995</v>
      </c>
      <c r="E11" s="22">
        <f>'1'!F30/'1'!F27</f>
        <v>4.6699494277348954</v>
      </c>
      <c r="F11" s="22">
        <f>'1'!G30/'1'!G27</f>
        <v>4.6720304824285179</v>
      </c>
      <c r="G11" s="22">
        <f>'1'!H30/'1'!H27</f>
        <v>4.4895201617193319</v>
      </c>
      <c r="H11" s="22">
        <f>'1'!I30/'1'!I27</f>
        <v>4.2816134316134313</v>
      </c>
      <c r="I11" s="22">
        <f>'1'!J30/'1'!J27</f>
        <v>6.9720177685548457</v>
      </c>
      <c r="J11" s="22">
        <f>'1'!K30/'1'!K27</f>
        <v>7.8580206043592256</v>
      </c>
      <c r="K11" s="22">
        <f>'1'!L30/'1'!L27</f>
        <v>7.3712688111028362</v>
      </c>
      <c r="L11" s="22">
        <f>'1'!M30/'1'!M27</f>
        <v>7.3481607287605675</v>
      </c>
      <c r="M11" s="22">
        <f>'1'!N30/'1'!N27</f>
        <v>6.4696492988689691</v>
      </c>
      <c r="N11" s="22">
        <f>'1'!O30/'1'!O27</f>
        <v>6.4059587993091629</v>
      </c>
      <c r="O11" s="22">
        <f>'1'!P30/'1'!P27</f>
        <v>7.2547638864552306</v>
      </c>
      <c r="P11" s="22">
        <f>'1'!Q30/'1'!Q27</f>
        <v>9.2553695537383511</v>
      </c>
    </row>
    <row r="12" spans="1:256" ht="20.100000000000001" customHeight="1" x14ac:dyDescent="0.2">
      <c r="B12" s="123"/>
      <c r="C12" s="91" t="s">
        <v>7</v>
      </c>
      <c r="D12" s="24">
        <f>'1'!E31/'1'!E28</f>
        <v>4.9465502755746744</v>
      </c>
      <c r="E12" s="24">
        <f>'1'!F31/'1'!F28</f>
        <v>4.9230031359527757</v>
      </c>
      <c r="F12" s="24">
        <f>'1'!G31/'1'!G28</f>
        <v>4.3690012848086663</v>
      </c>
      <c r="G12" s="24">
        <f>'1'!H31/'1'!H28</f>
        <v>4.5283518505413634</v>
      </c>
      <c r="H12" s="24">
        <f>'1'!I31/'1'!I28</f>
        <v>4.4114732918202231</v>
      </c>
      <c r="I12" s="24">
        <f>'1'!J31/'1'!J28</f>
        <v>4.9665835170671251</v>
      </c>
      <c r="J12" s="24">
        <f>'1'!K31/'1'!K28</f>
        <v>4.7487236299061122</v>
      </c>
      <c r="K12" s="24">
        <f>'1'!L31/'1'!L28</f>
        <v>4.8535372357111486</v>
      </c>
      <c r="L12" s="24">
        <f>'1'!M31/'1'!M28</f>
        <v>4.9334899163456232</v>
      </c>
      <c r="M12" s="24">
        <f>'1'!N31/'1'!N28</f>
        <v>4.740144174257833</v>
      </c>
      <c r="N12" s="24">
        <f>'1'!O31/'1'!O28</f>
        <v>4.7445050078421698</v>
      </c>
      <c r="O12" s="24">
        <f>'1'!P31/'1'!P28</f>
        <v>4.8073498915732369</v>
      </c>
      <c r="P12" s="24">
        <f>'1'!Q31/'1'!Q28</f>
        <v>5.3715137496677725</v>
      </c>
    </row>
    <row r="13" spans="1:256" ht="15.75" customHeight="1" x14ac:dyDescent="0.2">
      <c r="B13" s="10"/>
    </row>
    <row r="14" spans="1:256" x14ac:dyDescent="0.2">
      <c r="O14" s="13" t="s">
        <v>9</v>
      </c>
    </row>
    <row r="15" spans="1:256" x14ac:dyDescent="0.2">
      <c r="P15" s="23"/>
    </row>
  </sheetData>
  <mergeCells count="5">
    <mergeCell ref="B3:B4"/>
    <mergeCell ref="B5:B6"/>
    <mergeCell ref="B7:B8"/>
    <mergeCell ref="B9:B10"/>
    <mergeCell ref="B11:B12"/>
  </mergeCells>
  <hyperlinks>
    <hyperlink ref="O14" location="ÍNDICE!A1" display="Voltar ao índice"/>
  </hyperlinks>
  <pageMargins left="0.51181102362204722" right="0.11811023622047245" top="0.74803149606299213" bottom="0.74803149606299213" header="0.31496062992125984" footer="0.31496062992125984"/>
  <pageSetup paperSize="9" scale="6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62"/>
  <sheetViews>
    <sheetView showGridLines="0" zoomScaleNormal="100" workbookViewId="0"/>
  </sheetViews>
  <sheetFormatPr defaultRowHeight="12.75" x14ac:dyDescent="0.2"/>
  <cols>
    <col min="1" max="1" width="2.28515625" style="1" customWidth="1"/>
    <col min="2" max="2" width="25.5703125" style="1" customWidth="1"/>
    <col min="3" max="3" width="9.85546875" style="1" customWidth="1"/>
    <col min="4" max="4" width="8.42578125" style="1" customWidth="1"/>
    <col min="5" max="16" width="12.7109375" style="1" customWidth="1"/>
    <col min="17" max="17" width="10.7109375" style="1" customWidth="1"/>
    <col min="18" max="18" width="6.85546875" style="1" customWidth="1"/>
    <col min="19" max="19" width="5.42578125" style="1" customWidth="1"/>
    <col min="20" max="23" width="10.7109375" style="1" customWidth="1"/>
    <col min="24" max="16384" width="9.140625" style="1"/>
  </cols>
  <sheetData>
    <row r="1" spans="1:251" ht="30" customHeight="1" x14ac:dyDescent="0.2">
      <c r="A1"/>
      <c r="B1" s="2" t="s">
        <v>82</v>
      </c>
      <c r="G1" s="28"/>
      <c r="H1" s="28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</row>
    <row r="2" spans="1:251" ht="21.75" customHeight="1" x14ac:dyDescent="0.2">
      <c r="A2"/>
      <c r="B2" s="3" t="s">
        <v>0</v>
      </c>
      <c r="C2" s="4" t="s">
        <v>1</v>
      </c>
      <c r="D2" s="3" t="s">
        <v>2</v>
      </c>
      <c r="E2" s="5">
        <v>2010</v>
      </c>
      <c r="F2" s="5">
        <v>2011</v>
      </c>
      <c r="G2" s="5">
        <v>2012</v>
      </c>
      <c r="H2" s="5">
        <v>2013</v>
      </c>
      <c r="I2" s="5">
        <v>2014</v>
      </c>
      <c r="J2" s="5">
        <v>2015</v>
      </c>
      <c r="K2" s="5">
        <v>2016</v>
      </c>
      <c r="L2" s="5">
        <v>2017</v>
      </c>
      <c r="M2" s="5">
        <v>2018</v>
      </c>
      <c r="N2" s="5">
        <v>2019</v>
      </c>
      <c r="O2" s="5">
        <v>2020</v>
      </c>
      <c r="P2" s="5">
        <v>2021</v>
      </c>
      <c r="Q2" s="5">
        <v>2022</v>
      </c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</row>
    <row r="3" spans="1:251" ht="15" customHeight="1" x14ac:dyDescent="0.2">
      <c r="B3" s="126" t="s">
        <v>26</v>
      </c>
      <c r="C3" s="125" t="s">
        <v>62</v>
      </c>
      <c r="D3" s="92" t="s">
        <v>80</v>
      </c>
      <c r="E3" s="7">
        <v>203.73699999999999</v>
      </c>
      <c r="F3" s="7">
        <v>120.988</v>
      </c>
      <c r="G3" s="7">
        <v>285.71300000000002</v>
      </c>
      <c r="H3" s="7">
        <v>73.528999999999996</v>
      </c>
      <c r="I3" s="7">
        <v>38.692999999999998</v>
      </c>
      <c r="J3" s="7">
        <v>17.306999999999999</v>
      </c>
      <c r="K3" s="7">
        <v>92.831999999999994</v>
      </c>
      <c r="L3" s="7">
        <v>235.06200000000001</v>
      </c>
      <c r="M3" s="7">
        <v>231.892</v>
      </c>
      <c r="N3" s="7">
        <v>908.33</v>
      </c>
      <c r="O3" s="7">
        <v>622.06399999999996</v>
      </c>
      <c r="P3" s="7">
        <v>577.36</v>
      </c>
      <c r="Q3" s="7">
        <v>586.53099999999995</v>
      </c>
    </row>
    <row r="4" spans="1:251" ht="15" customHeight="1" x14ac:dyDescent="0.2">
      <c r="B4" s="126"/>
      <c r="C4" s="125"/>
      <c r="D4" s="93" t="s">
        <v>81</v>
      </c>
      <c r="E4" s="6">
        <v>12.622999999999999</v>
      </c>
      <c r="F4" s="6">
        <v>29.695</v>
      </c>
      <c r="G4" s="6">
        <v>48.329000000000001</v>
      </c>
      <c r="H4" s="6">
        <v>121.857</v>
      </c>
      <c r="I4" s="6">
        <v>68.628</v>
      </c>
      <c r="J4" s="6">
        <v>34.005000000000003</v>
      </c>
      <c r="K4" s="6">
        <v>24.094999999999999</v>
      </c>
      <c r="L4" s="6">
        <v>66.41</v>
      </c>
      <c r="M4" s="6">
        <v>9.0239999999999991</v>
      </c>
      <c r="N4" s="6">
        <v>59.875999999999998</v>
      </c>
      <c r="O4" s="6">
        <v>14.3</v>
      </c>
      <c r="P4" s="6">
        <v>4.0640000000000001</v>
      </c>
      <c r="Q4" s="6">
        <v>1.383</v>
      </c>
      <c r="R4" s="12"/>
      <c r="T4" s="12"/>
      <c r="U4" s="12"/>
      <c r="V4" s="12"/>
    </row>
    <row r="5" spans="1:251" ht="15" customHeight="1" x14ac:dyDescent="0.2">
      <c r="B5" s="122"/>
      <c r="C5" s="125"/>
      <c r="D5" s="94" t="s">
        <v>8</v>
      </c>
      <c r="E5" s="76">
        <f>SUM(E3:E4)</f>
        <v>216.35999999999999</v>
      </c>
      <c r="F5" s="76">
        <f t="shared" ref="F5:N5" si="0">SUM(F3:F4)</f>
        <v>150.68299999999999</v>
      </c>
      <c r="G5" s="76">
        <f t="shared" si="0"/>
        <v>334.04200000000003</v>
      </c>
      <c r="H5" s="76">
        <f t="shared" si="0"/>
        <v>195.386</v>
      </c>
      <c r="I5" s="76">
        <f t="shared" si="0"/>
        <v>107.321</v>
      </c>
      <c r="J5" s="76">
        <f t="shared" si="0"/>
        <v>51.311999999999998</v>
      </c>
      <c r="K5" s="76">
        <f t="shared" si="0"/>
        <v>116.92699999999999</v>
      </c>
      <c r="L5" s="76">
        <f t="shared" si="0"/>
        <v>301.47199999999998</v>
      </c>
      <c r="M5" s="76">
        <f t="shared" si="0"/>
        <v>240.916</v>
      </c>
      <c r="N5" s="76">
        <f t="shared" si="0"/>
        <v>968.20600000000002</v>
      </c>
      <c r="O5" s="76">
        <f t="shared" ref="O5" si="1">SUM(O3:O4)</f>
        <v>636.36399999999992</v>
      </c>
      <c r="P5" s="76">
        <f>SUM(P3:P4)</f>
        <v>581.42399999999998</v>
      </c>
      <c r="Q5" s="76">
        <f>SUM(Q3:Q4)</f>
        <v>587.91399999999999</v>
      </c>
      <c r="R5" s="12"/>
      <c r="S5" s="12"/>
      <c r="T5" s="12"/>
      <c r="U5" s="12"/>
      <c r="V5" s="12"/>
    </row>
    <row r="6" spans="1:251" ht="15" customHeight="1" x14ac:dyDescent="0.2">
      <c r="B6" s="123" t="s">
        <v>27</v>
      </c>
      <c r="C6" s="125" t="s">
        <v>62</v>
      </c>
      <c r="D6" s="92" t="s">
        <v>80</v>
      </c>
      <c r="E6" s="7">
        <v>1213.489</v>
      </c>
      <c r="F6" s="7">
        <v>1015.842</v>
      </c>
      <c r="G6" s="7">
        <v>1500.268</v>
      </c>
      <c r="H6" s="7">
        <v>1298.3989999999999</v>
      </c>
      <c r="I6" s="7">
        <v>1615.164</v>
      </c>
      <c r="J6" s="7">
        <v>3801.9029999999998</v>
      </c>
      <c r="K6" s="7">
        <v>2610.3649999999998</v>
      </c>
      <c r="L6" s="7">
        <v>3034.9029999999998</v>
      </c>
      <c r="M6" s="7">
        <v>2946.2750000000001</v>
      </c>
      <c r="N6" s="7">
        <v>4165.1639999999998</v>
      </c>
      <c r="O6" s="7">
        <v>4152.0460000000003</v>
      </c>
      <c r="P6" s="7">
        <v>2506.77</v>
      </c>
      <c r="Q6" s="7">
        <v>2914.2759999999998</v>
      </c>
      <c r="R6" s="12"/>
      <c r="S6" s="12"/>
      <c r="T6" s="12"/>
      <c r="U6" s="12"/>
      <c r="V6" s="12"/>
    </row>
    <row r="7" spans="1:251" ht="15" customHeight="1" x14ac:dyDescent="0.2">
      <c r="B7" s="123"/>
      <c r="C7" s="125"/>
      <c r="D7" s="93" t="s">
        <v>81</v>
      </c>
      <c r="E7" s="7">
        <v>1718.5619999999999</v>
      </c>
      <c r="F7" s="7">
        <v>3084.7939999999999</v>
      </c>
      <c r="G7" s="7">
        <v>3156.5770000000002</v>
      </c>
      <c r="H7" s="7">
        <v>3580.5129999999999</v>
      </c>
      <c r="I7" s="7">
        <v>4410.866</v>
      </c>
      <c r="J7" s="7">
        <v>3377.67</v>
      </c>
      <c r="K7" s="7">
        <v>3988.3429999999998</v>
      </c>
      <c r="L7" s="7">
        <v>5497.4070000000002</v>
      </c>
      <c r="M7" s="7">
        <v>5423.46</v>
      </c>
      <c r="N7" s="7">
        <v>5386.66</v>
      </c>
      <c r="O7" s="7">
        <v>3511.4589999999998</v>
      </c>
      <c r="P7" s="7">
        <v>3416.6129999999998</v>
      </c>
      <c r="Q7" s="7">
        <v>3773.5410000000002</v>
      </c>
      <c r="R7" s="12"/>
      <c r="S7" s="12"/>
      <c r="T7" s="12"/>
      <c r="U7" s="12"/>
      <c r="V7" s="12"/>
    </row>
    <row r="8" spans="1:251" ht="15" customHeight="1" x14ac:dyDescent="0.2">
      <c r="B8" s="123"/>
      <c r="C8" s="125"/>
      <c r="D8" s="94" t="s">
        <v>8</v>
      </c>
      <c r="E8" s="76">
        <f t="shared" ref="E8:N8" si="2">SUM(E6:E7)</f>
        <v>2932.0509999999999</v>
      </c>
      <c r="F8" s="76">
        <f t="shared" si="2"/>
        <v>4100.6359999999995</v>
      </c>
      <c r="G8" s="76">
        <f t="shared" si="2"/>
        <v>4656.8450000000003</v>
      </c>
      <c r="H8" s="76">
        <f t="shared" si="2"/>
        <v>4878.9120000000003</v>
      </c>
      <c r="I8" s="76">
        <f t="shared" si="2"/>
        <v>6026.03</v>
      </c>
      <c r="J8" s="76">
        <f t="shared" si="2"/>
        <v>7179.5730000000003</v>
      </c>
      <c r="K8" s="76">
        <f t="shared" si="2"/>
        <v>6598.7079999999996</v>
      </c>
      <c r="L8" s="76">
        <f t="shared" si="2"/>
        <v>8532.31</v>
      </c>
      <c r="M8" s="76">
        <f t="shared" si="2"/>
        <v>8369.7350000000006</v>
      </c>
      <c r="N8" s="76">
        <f t="shared" si="2"/>
        <v>9551.8240000000005</v>
      </c>
      <c r="O8" s="76">
        <f t="shared" ref="O8:P8" si="3">SUM(O6:O7)</f>
        <v>7663.5050000000001</v>
      </c>
      <c r="P8" s="76">
        <f t="shared" si="3"/>
        <v>5923.3829999999998</v>
      </c>
      <c r="Q8" s="76">
        <f t="shared" ref="Q8" si="4">SUM(Q6:Q7)</f>
        <v>6687.817</v>
      </c>
      <c r="R8" s="12"/>
      <c r="S8" s="12"/>
      <c r="T8" s="12"/>
      <c r="U8" s="12"/>
      <c r="V8" s="12"/>
    </row>
    <row r="9" spans="1:251" ht="15" customHeight="1" x14ac:dyDescent="0.2">
      <c r="B9" s="127" t="s">
        <v>28</v>
      </c>
      <c r="C9" s="125" t="s">
        <v>62</v>
      </c>
      <c r="D9" s="92" t="s">
        <v>80</v>
      </c>
      <c r="E9" s="6">
        <v>1234.491</v>
      </c>
      <c r="F9" s="6">
        <v>1528.095</v>
      </c>
      <c r="G9" s="7">
        <v>1300.6320000000001</v>
      </c>
      <c r="H9" s="7">
        <v>2909.9740000000002</v>
      </c>
      <c r="I9" s="7">
        <v>1020.95</v>
      </c>
      <c r="J9" s="7">
        <v>746.649</v>
      </c>
      <c r="K9" s="7">
        <v>819.61</v>
      </c>
      <c r="L9" s="7">
        <v>1171.231</v>
      </c>
      <c r="M9" s="7">
        <v>1633.489</v>
      </c>
      <c r="N9" s="7">
        <v>1380.8009999999999</v>
      </c>
      <c r="O9" s="7">
        <v>1033.796</v>
      </c>
      <c r="P9" s="7">
        <v>1170.835</v>
      </c>
      <c r="Q9" s="7">
        <v>1678.481</v>
      </c>
      <c r="R9" s="12"/>
      <c r="S9" s="12"/>
      <c r="T9" s="12"/>
      <c r="U9" s="12"/>
      <c r="V9" s="12"/>
    </row>
    <row r="10" spans="1:251" ht="15" customHeight="1" x14ac:dyDescent="0.2">
      <c r="B10" s="126"/>
      <c r="C10" s="125"/>
      <c r="D10" s="93" t="s">
        <v>81</v>
      </c>
      <c r="E10" s="6">
        <v>1380.748</v>
      </c>
      <c r="F10" s="6">
        <v>2352.1860000000001</v>
      </c>
      <c r="G10" s="6">
        <v>1715.441</v>
      </c>
      <c r="H10" s="6">
        <v>2311.9740000000002</v>
      </c>
      <c r="I10" s="6">
        <v>2932.2510000000002</v>
      </c>
      <c r="J10" s="6">
        <v>1739.894</v>
      </c>
      <c r="K10" s="6">
        <v>1506.2729999999999</v>
      </c>
      <c r="L10" s="6">
        <v>2415.846</v>
      </c>
      <c r="M10" s="6">
        <v>1902.883</v>
      </c>
      <c r="N10" s="6">
        <v>1755.98</v>
      </c>
      <c r="O10" s="6">
        <v>1972.664</v>
      </c>
      <c r="P10" s="6">
        <v>2552.2469999999998</v>
      </c>
      <c r="Q10" s="6">
        <v>2311.4450000000002</v>
      </c>
      <c r="R10" s="12"/>
      <c r="S10" s="12"/>
      <c r="T10" s="12"/>
      <c r="U10" s="12"/>
      <c r="V10" s="12"/>
    </row>
    <row r="11" spans="1:251" ht="15" customHeight="1" x14ac:dyDescent="0.2">
      <c r="B11" s="122"/>
      <c r="C11" s="125"/>
      <c r="D11" s="94" t="s">
        <v>8</v>
      </c>
      <c r="E11" s="76">
        <f t="shared" ref="E11:N11" si="5">SUM(E9:E10)</f>
        <v>2615.239</v>
      </c>
      <c r="F11" s="76">
        <f t="shared" si="5"/>
        <v>3880.2809999999999</v>
      </c>
      <c r="G11" s="76">
        <f t="shared" si="5"/>
        <v>3016.0730000000003</v>
      </c>
      <c r="H11" s="76">
        <f t="shared" si="5"/>
        <v>5221.9480000000003</v>
      </c>
      <c r="I11" s="76">
        <f t="shared" si="5"/>
        <v>3953.201</v>
      </c>
      <c r="J11" s="76">
        <f t="shared" si="5"/>
        <v>2486.5430000000001</v>
      </c>
      <c r="K11" s="76">
        <f t="shared" si="5"/>
        <v>2325.8829999999998</v>
      </c>
      <c r="L11" s="76">
        <f t="shared" si="5"/>
        <v>3587.0770000000002</v>
      </c>
      <c r="M11" s="76">
        <f t="shared" si="5"/>
        <v>3536.3720000000003</v>
      </c>
      <c r="N11" s="76">
        <f t="shared" si="5"/>
        <v>3136.7809999999999</v>
      </c>
      <c r="O11" s="76">
        <f t="shared" ref="O11:P11" si="6">SUM(O9:O10)</f>
        <v>3006.46</v>
      </c>
      <c r="P11" s="76">
        <f t="shared" si="6"/>
        <v>3723.0819999999999</v>
      </c>
      <c r="Q11" s="76">
        <f t="shared" ref="Q11" si="7">SUM(Q9:Q10)</f>
        <v>3989.9260000000004</v>
      </c>
      <c r="R11" s="12"/>
      <c r="S11" s="12"/>
      <c r="T11" s="12"/>
      <c r="U11" s="12"/>
      <c r="V11" s="12"/>
    </row>
    <row r="12" spans="1:251" ht="15" customHeight="1" x14ac:dyDescent="0.2">
      <c r="B12" s="124" t="s">
        <v>29</v>
      </c>
      <c r="C12" s="125" t="s">
        <v>62</v>
      </c>
      <c r="D12" s="92" t="s">
        <v>80</v>
      </c>
      <c r="E12" s="7">
        <v>4644.8329999999996</v>
      </c>
      <c r="F12" s="7">
        <v>3793.3009999999999</v>
      </c>
      <c r="G12" s="7">
        <v>4281.7569999999996</v>
      </c>
      <c r="H12" s="7">
        <v>4872.7749999999996</v>
      </c>
      <c r="I12" s="7">
        <v>4921.1970000000001</v>
      </c>
      <c r="J12" s="7">
        <v>4428.692</v>
      </c>
      <c r="K12" s="7">
        <v>5169.7370000000001</v>
      </c>
      <c r="L12" s="7">
        <v>4637.91</v>
      </c>
      <c r="M12" s="7">
        <v>4051.3310000000001</v>
      </c>
      <c r="N12" s="7">
        <v>4374.9160000000002</v>
      </c>
      <c r="O12" s="7">
        <v>5064.7349999999997</v>
      </c>
      <c r="P12" s="7">
        <v>5850.558</v>
      </c>
      <c r="Q12" s="7">
        <v>4931.384</v>
      </c>
      <c r="R12" s="12"/>
      <c r="S12" s="12"/>
      <c r="T12" s="12"/>
    </row>
    <row r="13" spans="1:251" ht="15" customHeight="1" x14ac:dyDescent="0.2">
      <c r="B13" s="124"/>
      <c r="C13" s="125"/>
      <c r="D13" s="93" t="s">
        <v>81</v>
      </c>
      <c r="E13" s="6">
        <v>6577.1670000000004</v>
      </c>
      <c r="F13" s="6">
        <v>5714.69</v>
      </c>
      <c r="G13" s="6">
        <v>6399.6289999999999</v>
      </c>
      <c r="H13" s="6">
        <v>8104.049</v>
      </c>
      <c r="I13" s="6">
        <v>7473.3</v>
      </c>
      <c r="J13" s="6">
        <v>4897.8059999999996</v>
      </c>
      <c r="K13" s="6">
        <v>4269.7079999999996</v>
      </c>
      <c r="L13" s="6">
        <v>3712.4009999999998</v>
      </c>
      <c r="M13" s="6">
        <v>3243.692</v>
      </c>
      <c r="N13" s="6">
        <v>3347.6370000000002</v>
      </c>
      <c r="O13" s="6">
        <v>2671.337</v>
      </c>
      <c r="P13" s="6">
        <v>3229.1529999999998</v>
      </c>
      <c r="Q13" s="6">
        <v>2714.1170000000002</v>
      </c>
      <c r="R13" s="12"/>
      <c r="T13" s="12"/>
    </row>
    <row r="14" spans="1:251" ht="15" customHeight="1" x14ac:dyDescent="0.2">
      <c r="B14" s="124"/>
      <c r="C14" s="125"/>
      <c r="D14" s="94" t="s">
        <v>8</v>
      </c>
      <c r="E14" s="76">
        <f t="shared" ref="E14:N14" si="8">SUM(E12:E13)</f>
        <v>11222</v>
      </c>
      <c r="F14" s="76">
        <f t="shared" si="8"/>
        <v>9507.991</v>
      </c>
      <c r="G14" s="76">
        <f t="shared" si="8"/>
        <v>10681.385999999999</v>
      </c>
      <c r="H14" s="76">
        <f t="shared" si="8"/>
        <v>12976.824000000001</v>
      </c>
      <c r="I14" s="76">
        <f t="shared" si="8"/>
        <v>12394.496999999999</v>
      </c>
      <c r="J14" s="76">
        <f t="shared" si="8"/>
        <v>9326.4979999999996</v>
      </c>
      <c r="K14" s="76">
        <f t="shared" si="8"/>
        <v>9439.4449999999997</v>
      </c>
      <c r="L14" s="76">
        <f t="shared" si="8"/>
        <v>8350.3109999999997</v>
      </c>
      <c r="M14" s="76">
        <f t="shared" si="8"/>
        <v>7295.0230000000001</v>
      </c>
      <c r="N14" s="76">
        <f t="shared" si="8"/>
        <v>7722.5529999999999</v>
      </c>
      <c r="O14" s="76">
        <f t="shared" ref="O14:P14" si="9">SUM(O12:O13)</f>
        <v>7736.0720000000001</v>
      </c>
      <c r="P14" s="76">
        <f t="shared" si="9"/>
        <v>9079.7109999999993</v>
      </c>
      <c r="Q14" s="76">
        <f t="shared" ref="Q14" si="10">SUM(Q12:Q13)</f>
        <v>7645.5010000000002</v>
      </c>
      <c r="R14" s="12"/>
    </row>
    <row r="15" spans="1:251" ht="15" customHeight="1" x14ac:dyDescent="0.2">
      <c r="B15" s="124" t="s">
        <v>30</v>
      </c>
      <c r="C15" s="125" t="s">
        <v>62</v>
      </c>
      <c r="D15" s="92" t="s">
        <v>80</v>
      </c>
      <c r="E15" s="7">
        <v>469.54199999999997</v>
      </c>
      <c r="F15" s="7">
        <v>504.59500000000003</v>
      </c>
      <c r="G15" s="7">
        <v>559.96900000000005</v>
      </c>
      <c r="H15" s="7">
        <v>489.08199999999999</v>
      </c>
      <c r="I15" s="7">
        <v>557.99199999999996</v>
      </c>
      <c r="J15" s="7">
        <v>678.41700000000003</v>
      </c>
      <c r="K15" s="7">
        <v>580.52</v>
      </c>
      <c r="L15" s="7">
        <v>930.76199999999994</v>
      </c>
      <c r="M15" s="7">
        <v>1196.1869999999999</v>
      </c>
      <c r="N15" s="7">
        <v>1274.4449999999999</v>
      </c>
      <c r="O15" s="7">
        <v>1164.6279999999999</v>
      </c>
      <c r="P15" s="7">
        <v>1231.558</v>
      </c>
      <c r="Q15" s="7">
        <v>1217.931</v>
      </c>
    </row>
    <row r="16" spans="1:251" ht="15" customHeight="1" x14ac:dyDescent="0.2">
      <c r="B16" s="124"/>
      <c r="C16" s="125"/>
      <c r="D16" s="93" t="s">
        <v>81</v>
      </c>
      <c r="E16" s="6">
        <v>125.578</v>
      </c>
      <c r="F16" s="6">
        <v>173.03</v>
      </c>
      <c r="G16" s="6">
        <v>289.96300000000002</v>
      </c>
      <c r="H16" s="6">
        <v>217.46799999999999</v>
      </c>
      <c r="I16" s="6">
        <v>386.28800000000001</v>
      </c>
      <c r="J16" s="6">
        <v>564.32299999999998</v>
      </c>
      <c r="K16" s="6">
        <v>392.55200000000002</v>
      </c>
      <c r="L16" s="6">
        <v>663.13800000000003</v>
      </c>
      <c r="M16" s="6">
        <v>678.43100000000004</v>
      </c>
      <c r="N16" s="6">
        <v>826.90099999999995</v>
      </c>
      <c r="O16" s="6">
        <v>845.02</v>
      </c>
      <c r="P16" s="6">
        <v>688.17100000000005</v>
      </c>
      <c r="Q16" s="6">
        <v>655.78700000000003</v>
      </c>
    </row>
    <row r="17" spans="2:17" ht="15" customHeight="1" x14ac:dyDescent="0.2">
      <c r="B17" s="124"/>
      <c r="C17" s="125"/>
      <c r="D17" s="94" t="s">
        <v>8</v>
      </c>
      <c r="E17" s="76">
        <f t="shared" ref="E17:N17" si="11">SUM(E15:E16)</f>
        <v>595.12</v>
      </c>
      <c r="F17" s="76">
        <f t="shared" si="11"/>
        <v>677.625</v>
      </c>
      <c r="G17" s="76">
        <f t="shared" si="11"/>
        <v>849.93200000000002</v>
      </c>
      <c r="H17" s="76">
        <f t="shared" si="11"/>
        <v>706.55</v>
      </c>
      <c r="I17" s="76">
        <f t="shared" si="11"/>
        <v>944.28</v>
      </c>
      <c r="J17" s="76">
        <f t="shared" si="11"/>
        <v>1242.74</v>
      </c>
      <c r="K17" s="76">
        <f t="shared" si="11"/>
        <v>973.072</v>
      </c>
      <c r="L17" s="76">
        <f t="shared" si="11"/>
        <v>1593.9</v>
      </c>
      <c r="M17" s="76">
        <f t="shared" si="11"/>
        <v>1874.6179999999999</v>
      </c>
      <c r="N17" s="76">
        <f t="shared" si="11"/>
        <v>2101.346</v>
      </c>
      <c r="O17" s="76">
        <f t="shared" ref="O17:P17" si="12">SUM(O15:O16)</f>
        <v>2009.6479999999999</v>
      </c>
      <c r="P17" s="76">
        <f t="shared" si="12"/>
        <v>1919.729</v>
      </c>
      <c r="Q17" s="76">
        <f t="shared" ref="Q17" si="13">SUM(Q15:Q16)</f>
        <v>1873.7180000000001</v>
      </c>
    </row>
    <row r="18" spans="2:17" x14ac:dyDescent="0.2">
      <c r="B18" s="10"/>
    </row>
    <row r="19" spans="2:17" x14ac:dyDescent="0.2">
      <c r="P19" s="23" t="s">
        <v>9</v>
      </c>
    </row>
    <row r="20" spans="2:17" x14ac:dyDescent="0.2"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62" spans="15:15" x14ac:dyDescent="0.2">
      <c r="O62" s="23" t="s">
        <v>9</v>
      </c>
    </row>
  </sheetData>
  <mergeCells count="10">
    <mergeCell ref="B12:B14"/>
    <mergeCell ref="C12:C14"/>
    <mergeCell ref="B15:B17"/>
    <mergeCell ref="C15:C17"/>
    <mergeCell ref="B3:B5"/>
    <mergeCell ref="C3:C5"/>
    <mergeCell ref="B6:B8"/>
    <mergeCell ref="C6:C8"/>
    <mergeCell ref="B9:B11"/>
    <mergeCell ref="C9:C11"/>
  </mergeCells>
  <hyperlinks>
    <hyperlink ref="O62" location="ÍNDICE!A1" display="Voltar ao índice"/>
    <hyperlink ref="P19" location="ÍNDICE!A1" display="Voltar ao índice"/>
  </hyperlinks>
  <pageMargins left="0.7" right="0.7" top="0.75" bottom="0.75" header="0.3" footer="0.3"/>
  <pageSetup paperSize="9" orientation="portrait" r:id="rId1"/>
  <ignoredErrors>
    <ignoredError sqref="E5:M5 N5:Q5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108"/>
  <sheetViews>
    <sheetView showGridLines="0" zoomScaleNormal="100" workbookViewId="0"/>
  </sheetViews>
  <sheetFormatPr defaultRowHeight="12.75" x14ac:dyDescent="0.2"/>
  <cols>
    <col min="1" max="1" width="2.140625" style="1" customWidth="1"/>
    <col min="2" max="2" width="31" style="1" customWidth="1"/>
    <col min="3" max="3" width="10.7109375" style="1" customWidth="1"/>
    <col min="4" max="4" width="13.28515625" style="1" customWidth="1"/>
    <col min="5" max="5" width="4.7109375" style="1" customWidth="1"/>
    <col min="6" max="6" width="31" style="1" customWidth="1"/>
    <col min="7" max="7" width="10.7109375" style="1" customWidth="1"/>
    <col min="8" max="8" width="13.28515625" style="1" customWidth="1"/>
    <col min="9" max="9" width="4.7109375" style="1" customWidth="1"/>
    <col min="10" max="10" width="30.85546875" style="1" customWidth="1"/>
    <col min="11" max="11" width="10.85546875" style="1" customWidth="1"/>
    <col min="12" max="12" width="11" style="1" customWidth="1"/>
    <col min="13" max="13" width="9.140625" style="1"/>
    <col min="14" max="14" width="9.5703125" style="1" bestFit="1" customWidth="1"/>
    <col min="15" max="16384" width="9.140625" style="1"/>
  </cols>
  <sheetData>
    <row r="1" spans="2:20" ht="30" customHeight="1" x14ac:dyDescent="0.2">
      <c r="B1" s="2" t="s">
        <v>105</v>
      </c>
      <c r="F1" s="115"/>
      <c r="G1" s="115"/>
      <c r="H1" s="115"/>
      <c r="I1"/>
      <c r="L1" s="23"/>
    </row>
    <row r="2" spans="2:20" ht="6.75" customHeight="1" x14ac:dyDescent="0.2">
      <c r="B2" s="14"/>
      <c r="F2"/>
      <c r="G2"/>
      <c r="H2"/>
      <c r="I2"/>
    </row>
    <row r="3" spans="2:20" ht="30" customHeight="1" x14ac:dyDescent="0.2">
      <c r="B3" s="30" t="s">
        <v>35</v>
      </c>
      <c r="C3" s="28"/>
      <c r="D3" s="28"/>
      <c r="E3" s="28"/>
      <c r="F3" s="30" t="s">
        <v>36</v>
      </c>
      <c r="G3" s="28"/>
      <c r="H3" s="28"/>
      <c r="I3" s="115"/>
      <c r="J3" s="30" t="s">
        <v>37</v>
      </c>
      <c r="K3" s="28"/>
      <c r="L3" s="28"/>
      <c r="M3" s="28"/>
    </row>
    <row r="4" spans="2:20" ht="29.25" customHeight="1" x14ac:dyDescent="0.2">
      <c r="B4" s="5"/>
      <c r="C4" s="15" t="s">
        <v>10</v>
      </c>
      <c r="D4" s="15" t="s">
        <v>11</v>
      </c>
      <c r="F4" s="5"/>
      <c r="G4" s="15" t="s">
        <v>10</v>
      </c>
      <c r="H4" s="15" t="s">
        <v>11</v>
      </c>
      <c r="I4"/>
      <c r="J4" s="5"/>
      <c r="K4" s="15" t="s">
        <v>10</v>
      </c>
      <c r="L4" s="15" t="s">
        <v>11</v>
      </c>
      <c r="N4" s="12"/>
    </row>
    <row r="5" spans="2:20" ht="15" customHeight="1" x14ac:dyDescent="0.2">
      <c r="B5" s="83" t="s">
        <v>21</v>
      </c>
      <c r="C5" s="7">
        <v>252.71700000000001</v>
      </c>
      <c r="D5" s="7">
        <v>2328.0100000000002</v>
      </c>
      <c r="F5" s="83" t="s">
        <v>12</v>
      </c>
      <c r="G5" s="7">
        <v>2680.5970000000002</v>
      </c>
      <c r="H5" s="7">
        <v>29393.425999999999</v>
      </c>
      <c r="I5"/>
      <c r="J5" s="83" t="s">
        <v>12</v>
      </c>
      <c r="K5" s="7">
        <v>1798.3030000000001</v>
      </c>
      <c r="L5" s="7">
        <v>16281.144</v>
      </c>
      <c r="T5" s="56"/>
    </row>
    <row r="6" spans="2:20" ht="15" customHeight="1" x14ac:dyDescent="0.2">
      <c r="B6" s="84" t="s">
        <v>13</v>
      </c>
      <c r="C6" s="33">
        <v>313.38799999999998</v>
      </c>
      <c r="D6" s="33">
        <v>2195.5349999999999</v>
      </c>
      <c r="F6" s="84" t="s">
        <v>13</v>
      </c>
      <c r="G6" s="33">
        <v>1537.203</v>
      </c>
      <c r="H6" s="33">
        <v>8503.0789999999997</v>
      </c>
      <c r="I6"/>
      <c r="J6" s="84" t="s">
        <v>16</v>
      </c>
      <c r="K6" s="33">
        <v>417.10500000000002</v>
      </c>
      <c r="L6" s="33">
        <v>3532.145</v>
      </c>
      <c r="O6" s="12"/>
      <c r="T6" s="56"/>
    </row>
    <row r="7" spans="2:20" ht="15" customHeight="1" x14ac:dyDescent="0.2">
      <c r="B7" s="83" t="s">
        <v>24</v>
      </c>
      <c r="C7" s="7">
        <v>11.753</v>
      </c>
      <c r="D7" s="7">
        <v>146.22200000000001</v>
      </c>
      <c r="F7" s="83" t="s">
        <v>21</v>
      </c>
      <c r="G7" s="7">
        <v>786.09900000000005</v>
      </c>
      <c r="H7" s="7">
        <v>6593.1369999999997</v>
      </c>
      <c r="I7"/>
      <c r="J7" s="83" t="s">
        <v>13</v>
      </c>
      <c r="K7" s="7">
        <v>767.91800000000001</v>
      </c>
      <c r="L7" s="7">
        <v>3065.64</v>
      </c>
      <c r="M7" s="16"/>
      <c r="N7"/>
      <c r="T7" s="56"/>
    </row>
    <row r="8" spans="2:20" ht="15" customHeight="1" x14ac:dyDescent="0.2">
      <c r="B8" s="84" t="s">
        <v>23</v>
      </c>
      <c r="C8" s="33">
        <v>7.7409999999999997</v>
      </c>
      <c r="D8" s="33">
        <v>32.944000000000003</v>
      </c>
      <c r="F8" s="84" t="s">
        <v>22</v>
      </c>
      <c r="G8" s="33">
        <v>461.87400000000002</v>
      </c>
      <c r="H8" s="33">
        <v>4192.0450000000001</v>
      </c>
      <c r="I8"/>
      <c r="J8" s="84" t="s">
        <v>15</v>
      </c>
      <c r="K8" s="33">
        <v>178.07</v>
      </c>
      <c r="L8" s="33">
        <v>2091.6550000000002</v>
      </c>
      <c r="M8" s="16"/>
      <c r="T8" s="56"/>
    </row>
    <row r="9" spans="2:20" ht="15" customHeight="1" x14ac:dyDescent="0.2">
      <c r="B9" s="83" t="s">
        <v>104</v>
      </c>
      <c r="C9" s="7">
        <v>0.74</v>
      </c>
      <c r="D9" s="7">
        <v>29.738</v>
      </c>
      <c r="F9" s="83" t="s">
        <v>15</v>
      </c>
      <c r="G9" s="7">
        <v>153.459</v>
      </c>
      <c r="H9" s="7">
        <v>1676.279</v>
      </c>
      <c r="I9"/>
      <c r="J9" s="83" t="s">
        <v>21</v>
      </c>
      <c r="K9" s="7">
        <v>392.33499999999998</v>
      </c>
      <c r="L9" s="7">
        <v>1995.6379999999999</v>
      </c>
      <c r="M9" s="16"/>
      <c r="N9"/>
      <c r="T9" s="56"/>
    </row>
    <row r="10" spans="2:20" ht="15" customHeight="1" x14ac:dyDescent="0.2">
      <c r="B10" s="84" t="s">
        <v>20</v>
      </c>
      <c r="C10" s="33">
        <v>0.628</v>
      </c>
      <c r="D10" s="33">
        <v>6.1520000000000001</v>
      </c>
      <c r="F10" s="84" t="s">
        <v>32</v>
      </c>
      <c r="G10" s="33">
        <v>178.88</v>
      </c>
      <c r="H10" s="33">
        <v>1574.0250000000001</v>
      </c>
      <c r="I10"/>
      <c r="J10" s="84" t="s">
        <v>95</v>
      </c>
      <c r="K10" s="33">
        <v>101.735</v>
      </c>
      <c r="L10" s="33">
        <v>978.32399999999996</v>
      </c>
      <c r="M10" s="16"/>
      <c r="T10" s="56"/>
    </row>
    <row r="11" spans="2:20" ht="15" customHeight="1" x14ac:dyDescent="0.2">
      <c r="B11" s="83" t="s">
        <v>17</v>
      </c>
      <c r="C11" s="35">
        <v>0.40300000000000002</v>
      </c>
      <c r="D11" s="7">
        <v>4.1529999999999996</v>
      </c>
      <c r="F11" s="83" t="s">
        <v>16</v>
      </c>
      <c r="G11" s="7">
        <v>183.55699999999999</v>
      </c>
      <c r="H11" s="7">
        <v>1543.665</v>
      </c>
      <c r="J11" s="83" t="s">
        <v>23</v>
      </c>
      <c r="K11" s="7">
        <v>38.354999999999997</v>
      </c>
      <c r="L11" s="7">
        <v>414.71800000000002</v>
      </c>
      <c r="M11" s="16"/>
      <c r="T11" s="56"/>
    </row>
    <row r="12" spans="2:20" ht="15" customHeight="1" x14ac:dyDescent="0.2">
      <c r="B12" s="84" t="s">
        <v>22</v>
      </c>
      <c r="C12" s="36">
        <v>7.0999999999999994E-2</v>
      </c>
      <c r="D12" s="33">
        <v>2.1880000000000002</v>
      </c>
      <c r="F12" s="84" t="s">
        <v>14</v>
      </c>
      <c r="G12" s="33">
        <v>172.435</v>
      </c>
      <c r="H12" s="33">
        <v>1350.8019999999999</v>
      </c>
      <c r="J12" s="84" t="s">
        <v>19</v>
      </c>
      <c r="K12" s="33">
        <v>37.868000000000002</v>
      </c>
      <c r="L12" s="33">
        <v>401.10399999999998</v>
      </c>
      <c r="M12" s="16"/>
      <c r="T12" s="56"/>
    </row>
    <row r="13" spans="2:20" ht="15" customHeight="1" x14ac:dyDescent="0.2">
      <c r="B13" s="83" t="s">
        <v>102</v>
      </c>
      <c r="C13" s="35">
        <v>0.13</v>
      </c>
      <c r="D13" s="7">
        <v>1.341</v>
      </c>
      <c r="F13" s="83" t="s">
        <v>23</v>
      </c>
      <c r="G13" s="7">
        <v>88.120999999999995</v>
      </c>
      <c r="H13" s="7">
        <v>904.46199999999999</v>
      </c>
      <c r="J13" s="83" t="s">
        <v>32</v>
      </c>
      <c r="K13" s="7">
        <v>36.314999999999998</v>
      </c>
      <c r="L13" s="7">
        <v>375.05399999999997</v>
      </c>
      <c r="N13"/>
      <c r="T13" s="56"/>
    </row>
    <row r="14" spans="2:20" ht="15" customHeight="1" x14ac:dyDescent="0.2">
      <c r="B14" s="84" t="s">
        <v>32</v>
      </c>
      <c r="C14" s="36">
        <v>0.22</v>
      </c>
      <c r="D14" s="33">
        <v>0.754</v>
      </c>
      <c r="F14" s="84" t="s">
        <v>19</v>
      </c>
      <c r="G14" s="33">
        <v>74.724999999999994</v>
      </c>
      <c r="H14" s="33">
        <v>796.17700000000002</v>
      </c>
      <c r="I14"/>
      <c r="J14" s="84" t="s">
        <v>22</v>
      </c>
      <c r="K14" s="33">
        <v>31.117999999999999</v>
      </c>
      <c r="L14" s="33">
        <v>329.85500000000002</v>
      </c>
      <c r="N14"/>
      <c r="T14" s="56"/>
    </row>
    <row r="15" spans="2:20" ht="15" customHeight="1" x14ac:dyDescent="0.2">
      <c r="B15" s="83" t="s">
        <v>33</v>
      </c>
      <c r="C15" s="35">
        <f>C16-SUM(C5:C14)</f>
        <v>0.12299999999981992</v>
      </c>
      <c r="D15" s="7">
        <f>D16-SUM(D5:D14)</f>
        <v>0.64899999999943248</v>
      </c>
      <c r="F15" s="83" t="s">
        <v>33</v>
      </c>
      <c r="G15" s="7">
        <f>G16-SUM(G5:G14)</f>
        <v>370.86700000000019</v>
      </c>
      <c r="H15" s="7">
        <f>H16-SUM(H5:H14)</f>
        <v>2699.7759999999907</v>
      </c>
      <c r="J15" s="83" t="s">
        <v>33</v>
      </c>
      <c r="K15" s="7">
        <f>K16-SUM(K5:K14)</f>
        <v>190.80399999999963</v>
      </c>
      <c r="L15" s="7">
        <f>L16-SUM(L5:L14)</f>
        <v>1411.2839999999997</v>
      </c>
      <c r="T15" s="56"/>
    </row>
    <row r="16" spans="2:20" ht="20.100000000000001" customHeight="1" x14ac:dyDescent="0.2">
      <c r="B16" s="85" t="s">
        <v>8</v>
      </c>
      <c r="C16" s="40">
        <v>587.91399999999999</v>
      </c>
      <c r="D16" s="40">
        <v>4747.6860000000006</v>
      </c>
      <c r="E16" s="41"/>
      <c r="F16" s="85" t="s">
        <v>8</v>
      </c>
      <c r="G16" s="40">
        <v>6687.8170000000009</v>
      </c>
      <c r="H16" s="40">
        <v>59226.873</v>
      </c>
      <c r="I16" s="41"/>
      <c r="J16" s="85" t="s">
        <v>8</v>
      </c>
      <c r="K16" s="40">
        <v>3989.9260000000004</v>
      </c>
      <c r="L16" s="40">
        <v>30876.560999999998</v>
      </c>
      <c r="T16" s="56"/>
    </row>
    <row r="17" spans="2:21" x14ac:dyDescent="0.2">
      <c r="F17"/>
      <c r="G17"/>
      <c r="H17"/>
      <c r="I17"/>
      <c r="T17" s="56"/>
    </row>
    <row r="18" spans="2:21" ht="30" customHeight="1" x14ac:dyDescent="0.2">
      <c r="B18" s="30" t="s">
        <v>38</v>
      </c>
      <c r="E18"/>
      <c r="F18" s="2" t="s">
        <v>39</v>
      </c>
      <c r="I18"/>
      <c r="J18" s="30"/>
      <c r="K18" s="28"/>
      <c r="L18" s="28"/>
      <c r="N18"/>
      <c r="T18" s="56"/>
    </row>
    <row r="19" spans="2:21" s="27" customFormat="1" ht="25.5" x14ac:dyDescent="0.2">
      <c r="B19" s="5"/>
      <c r="C19" s="15" t="s">
        <v>10</v>
      </c>
      <c r="D19" s="15" t="s">
        <v>11</v>
      </c>
      <c r="F19" s="5"/>
      <c r="G19" s="15" t="s">
        <v>10</v>
      </c>
      <c r="H19" s="15" t="s">
        <v>11</v>
      </c>
      <c r="J19" s="31"/>
      <c r="K19" s="32"/>
      <c r="L19" s="32"/>
      <c r="N19" s="1"/>
      <c r="O19" s="1"/>
      <c r="P19" s="1"/>
      <c r="Q19" s="1"/>
      <c r="R19" s="1"/>
      <c r="S19" s="1"/>
      <c r="T19" s="56"/>
      <c r="U19" s="1"/>
    </row>
    <row r="20" spans="2:21" ht="15" customHeight="1" x14ac:dyDescent="0.2">
      <c r="B20" s="83" t="s">
        <v>21</v>
      </c>
      <c r="C20" s="42">
        <v>2215.2489999999998</v>
      </c>
      <c r="D20" s="42">
        <v>16113.013999999999</v>
      </c>
      <c r="E20"/>
      <c r="F20" s="83" t="s">
        <v>21</v>
      </c>
      <c r="G20" s="42">
        <v>580.17899999999997</v>
      </c>
      <c r="H20" s="42">
        <v>2907.991</v>
      </c>
      <c r="I20"/>
      <c r="J20" s="26"/>
      <c r="K20" s="23" t="s">
        <v>9</v>
      </c>
      <c r="L20" s="6"/>
      <c r="M20"/>
      <c r="N20" s="25"/>
      <c r="T20" s="56"/>
    </row>
    <row r="21" spans="2:21" ht="15" customHeight="1" x14ac:dyDescent="0.2">
      <c r="B21" s="84" t="s">
        <v>12</v>
      </c>
      <c r="C21" s="43">
        <v>1250.7650000000001</v>
      </c>
      <c r="D21" s="43">
        <v>12980.985000000001</v>
      </c>
      <c r="E21"/>
      <c r="F21" s="84" t="s">
        <v>12</v>
      </c>
      <c r="G21" s="43">
        <v>500.54700000000003</v>
      </c>
      <c r="H21" s="43">
        <v>2338.4470000000001</v>
      </c>
      <c r="I21"/>
      <c r="J21" s="26"/>
      <c r="K21" s="6"/>
      <c r="L21" s="6"/>
      <c r="M21"/>
      <c r="T21" s="56"/>
    </row>
    <row r="22" spans="2:21" ht="15" customHeight="1" x14ac:dyDescent="0.2">
      <c r="B22" s="83" t="s">
        <v>16</v>
      </c>
      <c r="C22" s="42">
        <v>1081.9770000000001</v>
      </c>
      <c r="D22" s="42">
        <v>10586.641</v>
      </c>
      <c r="E22"/>
      <c r="F22" s="83" t="s">
        <v>13</v>
      </c>
      <c r="G22" s="42">
        <v>288.62299999999999</v>
      </c>
      <c r="H22" s="42">
        <v>1982.4359999999999</v>
      </c>
      <c r="I22"/>
      <c r="J22" s="79"/>
      <c r="K22" s="6"/>
      <c r="L22" s="6"/>
      <c r="M22"/>
      <c r="N22"/>
      <c r="T22" s="56"/>
    </row>
    <row r="23" spans="2:21" ht="15" customHeight="1" x14ac:dyDescent="0.2">
      <c r="B23" s="84" t="s">
        <v>13</v>
      </c>
      <c r="C23" s="43">
        <v>708.029</v>
      </c>
      <c r="D23" s="43">
        <v>4707.799</v>
      </c>
      <c r="E23"/>
      <c r="F23" s="84" t="s">
        <v>32</v>
      </c>
      <c r="G23" s="43">
        <v>125.16</v>
      </c>
      <c r="H23" s="43">
        <v>569.827</v>
      </c>
      <c r="I23"/>
      <c r="J23" s="79"/>
      <c r="K23" s="6"/>
      <c r="L23" s="6"/>
      <c r="M23"/>
      <c r="T23" s="56"/>
    </row>
    <row r="24" spans="2:21" ht="15" customHeight="1" x14ac:dyDescent="0.2">
      <c r="B24" s="83" t="s">
        <v>14</v>
      </c>
      <c r="C24" s="44">
        <v>614.11900000000003</v>
      </c>
      <c r="D24" s="44">
        <v>4243.6419999999998</v>
      </c>
      <c r="E24"/>
      <c r="F24" s="83" t="s">
        <v>16</v>
      </c>
      <c r="G24" s="44">
        <v>54.098999999999997</v>
      </c>
      <c r="H24" s="44">
        <v>403.95800000000003</v>
      </c>
      <c r="I24"/>
      <c r="J24" s="79"/>
      <c r="K24" s="6"/>
      <c r="L24" s="6"/>
      <c r="M24"/>
      <c r="T24" s="56"/>
    </row>
    <row r="25" spans="2:21" ht="15" customHeight="1" x14ac:dyDescent="0.2">
      <c r="B25" s="84" t="s">
        <v>23</v>
      </c>
      <c r="C25" s="43">
        <v>204.97800000000001</v>
      </c>
      <c r="D25" s="43">
        <v>1686.83</v>
      </c>
      <c r="E25"/>
      <c r="F25" s="84" t="s">
        <v>22</v>
      </c>
      <c r="G25" s="43">
        <v>72.372</v>
      </c>
      <c r="H25" s="43">
        <v>385.77600000000001</v>
      </c>
      <c r="I25"/>
      <c r="J25" s="79"/>
      <c r="K25" s="6"/>
      <c r="L25" s="6"/>
      <c r="M25"/>
      <c r="T25" s="56"/>
    </row>
    <row r="26" spans="2:21" ht="15" customHeight="1" x14ac:dyDescent="0.2">
      <c r="B26" s="83" t="s">
        <v>94</v>
      </c>
      <c r="C26" s="44">
        <v>156.77799999999999</v>
      </c>
      <c r="D26" s="44">
        <v>1667.8140000000001</v>
      </c>
      <c r="E26"/>
      <c r="F26" s="83" t="s">
        <v>24</v>
      </c>
      <c r="G26" s="44">
        <v>84.647000000000006</v>
      </c>
      <c r="H26" s="44">
        <v>379.959</v>
      </c>
      <c r="I26"/>
      <c r="J26" s="79"/>
      <c r="K26" s="6"/>
      <c r="L26" s="6"/>
      <c r="M26"/>
      <c r="T26" s="56"/>
    </row>
    <row r="27" spans="2:21" ht="15" customHeight="1" x14ac:dyDescent="0.2">
      <c r="B27" s="84" t="s">
        <v>32</v>
      </c>
      <c r="C27" s="43">
        <v>237.06700000000001</v>
      </c>
      <c r="D27" s="43">
        <v>1565.69</v>
      </c>
      <c r="E27"/>
      <c r="F27" s="84" t="s">
        <v>15</v>
      </c>
      <c r="G27" s="43">
        <v>15.529</v>
      </c>
      <c r="H27" s="43">
        <v>223.34399999999999</v>
      </c>
      <c r="I27"/>
      <c r="J27" s="79"/>
      <c r="K27" s="6"/>
      <c r="L27" s="6"/>
      <c r="M27"/>
      <c r="O27" s="25"/>
      <c r="T27" s="56"/>
    </row>
    <row r="28" spans="2:21" ht="15" customHeight="1" x14ac:dyDescent="0.2">
      <c r="B28" s="83" t="s">
        <v>22</v>
      </c>
      <c r="C28" s="44">
        <v>138.327</v>
      </c>
      <c r="D28" s="44">
        <v>1516.5419999999999</v>
      </c>
      <c r="E28"/>
      <c r="F28" s="83" t="s">
        <v>23</v>
      </c>
      <c r="G28" s="44">
        <v>33.99</v>
      </c>
      <c r="H28" s="44">
        <v>183.21700000000001</v>
      </c>
      <c r="I28"/>
      <c r="J28" s="79"/>
      <c r="K28" s="6"/>
      <c r="L28" s="6"/>
      <c r="M28"/>
      <c r="N28"/>
      <c r="T28" s="56"/>
    </row>
    <row r="29" spans="2:21" ht="15" customHeight="1" x14ac:dyDescent="0.2">
      <c r="B29" s="84" t="s">
        <v>24</v>
      </c>
      <c r="C29" s="43">
        <v>136.929</v>
      </c>
      <c r="D29" s="43">
        <v>1380.2629999999999</v>
      </c>
      <c r="E29"/>
      <c r="F29" s="84" t="s">
        <v>19</v>
      </c>
      <c r="G29" s="43">
        <v>16.751999999999999</v>
      </c>
      <c r="H29" s="43">
        <v>100.688</v>
      </c>
      <c r="I29"/>
      <c r="J29" s="79"/>
      <c r="K29" s="6"/>
      <c r="L29" s="6"/>
      <c r="M29"/>
      <c r="T29" s="56"/>
    </row>
    <row r="30" spans="2:21" ht="15" customHeight="1" x14ac:dyDescent="0.2">
      <c r="B30" s="83" t="s">
        <v>15</v>
      </c>
      <c r="C30" s="44">
        <v>109.36499999999999</v>
      </c>
      <c r="D30" s="44">
        <v>1273.4259999999999</v>
      </c>
      <c r="E30"/>
      <c r="F30" s="83" t="s">
        <v>40</v>
      </c>
      <c r="G30" s="44">
        <v>9.8539999999999992</v>
      </c>
      <c r="H30" s="44">
        <v>99.570999999999998</v>
      </c>
      <c r="I30"/>
      <c r="J30" s="79"/>
      <c r="K30" s="6"/>
      <c r="L30" s="6"/>
      <c r="M30"/>
      <c r="N30" s="12"/>
      <c r="T30" s="56"/>
    </row>
    <row r="31" spans="2:21" ht="15" customHeight="1" x14ac:dyDescent="0.2">
      <c r="B31" s="84" t="s">
        <v>20</v>
      </c>
      <c r="C31" s="43">
        <v>175.167</v>
      </c>
      <c r="D31" s="43">
        <v>1013.654</v>
      </c>
      <c r="E31"/>
      <c r="F31" s="84" t="s">
        <v>31</v>
      </c>
      <c r="G31" s="43">
        <v>13.071</v>
      </c>
      <c r="H31" s="43">
        <v>71.091999999999999</v>
      </c>
      <c r="I31"/>
      <c r="J31" s="79"/>
      <c r="K31" s="6"/>
      <c r="L31" s="6"/>
      <c r="M31"/>
      <c r="N31"/>
      <c r="T31" s="56"/>
    </row>
    <row r="32" spans="2:21" ht="15" customHeight="1" x14ac:dyDescent="0.2">
      <c r="B32" s="83" t="s">
        <v>19</v>
      </c>
      <c r="C32" s="42">
        <v>85.402000000000001</v>
      </c>
      <c r="D32" s="42">
        <v>993.32600000000002</v>
      </c>
      <c r="E32"/>
      <c r="F32" s="83" t="s">
        <v>94</v>
      </c>
      <c r="G32" s="42">
        <v>8.7989999999999995</v>
      </c>
      <c r="H32" s="42">
        <v>62.466000000000001</v>
      </c>
      <c r="I32"/>
      <c r="J32" s="26"/>
      <c r="K32" s="6"/>
      <c r="L32" s="6"/>
      <c r="M32"/>
      <c r="N32"/>
      <c r="T32" s="56"/>
    </row>
    <row r="33" spans="2:20" ht="15" customHeight="1" x14ac:dyDescent="0.2">
      <c r="B33" s="84" t="s">
        <v>42</v>
      </c>
      <c r="C33" s="43">
        <v>78.453000000000003</v>
      </c>
      <c r="D33" s="43">
        <v>641.02200000000005</v>
      </c>
      <c r="E33"/>
      <c r="F33" s="84" t="s">
        <v>14</v>
      </c>
      <c r="G33" s="43">
        <v>9.9190000000000005</v>
      </c>
      <c r="H33" s="43">
        <v>60.761000000000003</v>
      </c>
      <c r="I33"/>
      <c r="J33" s="26"/>
      <c r="K33" s="6"/>
      <c r="L33" s="6"/>
      <c r="M33"/>
      <c r="N33"/>
      <c r="T33" s="56"/>
    </row>
    <row r="34" spans="2:20" ht="15" customHeight="1" x14ac:dyDescent="0.2">
      <c r="B34" s="83" t="s">
        <v>31</v>
      </c>
      <c r="C34" s="42">
        <v>42.295999999999999</v>
      </c>
      <c r="D34" s="42">
        <v>473.50099999999998</v>
      </c>
      <c r="E34"/>
      <c r="F34" s="83" t="s">
        <v>90</v>
      </c>
      <c r="G34" s="42">
        <v>10.238</v>
      </c>
      <c r="H34" s="42">
        <v>39.49</v>
      </c>
      <c r="I34"/>
      <c r="J34" s="26"/>
      <c r="K34" s="6"/>
      <c r="L34" s="6"/>
      <c r="M34"/>
      <c r="T34" s="56"/>
    </row>
    <row r="35" spans="2:20" ht="15" customHeight="1" x14ac:dyDescent="0.2">
      <c r="B35" s="84" t="s">
        <v>18</v>
      </c>
      <c r="C35" s="43">
        <v>44.442999999999998</v>
      </c>
      <c r="D35" s="43">
        <v>472.79700000000003</v>
      </c>
      <c r="E35"/>
      <c r="F35" s="84" t="s">
        <v>20</v>
      </c>
      <c r="G35" s="43">
        <v>7.0380000000000003</v>
      </c>
      <c r="H35" s="43">
        <v>34.439</v>
      </c>
      <c r="I35"/>
      <c r="J35" s="26"/>
      <c r="K35" s="6"/>
      <c r="L35" s="6"/>
      <c r="M35"/>
      <c r="O35" s="12"/>
      <c r="T35" s="56"/>
    </row>
    <row r="36" spans="2:20" ht="15" customHeight="1" x14ac:dyDescent="0.2">
      <c r="B36" s="83" t="s">
        <v>33</v>
      </c>
      <c r="C36" s="42">
        <f>C37-SUM(C20:C35)</f>
        <v>366.15699999999924</v>
      </c>
      <c r="D36" s="42">
        <f>D37-SUM(D20:D35)</f>
        <v>2475.8790000000154</v>
      </c>
      <c r="E36"/>
      <c r="F36" s="83" t="s">
        <v>33</v>
      </c>
      <c r="G36" s="42">
        <f>G37-SUM(G20:G35)</f>
        <v>42.90099999999984</v>
      </c>
      <c r="H36" s="42">
        <f>H37-SUM(H20:H35)</f>
        <v>221.23999999999978</v>
      </c>
      <c r="I36"/>
      <c r="J36" s="26"/>
      <c r="K36" s="6"/>
      <c r="L36" s="6"/>
      <c r="M36"/>
      <c r="O36" s="25"/>
      <c r="T36" s="56"/>
    </row>
    <row r="37" spans="2:20" ht="20.100000000000001" customHeight="1" x14ac:dyDescent="0.2">
      <c r="B37" s="84" t="s">
        <v>8</v>
      </c>
      <c r="C37" s="40">
        <v>7645.5010000000011</v>
      </c>
      <c r="D37" s="40">
        <v>63792.825000000012</v>
      </c>
      <c r="E37"/>
      <c r="F37" s="84" t="s">
        <v>8</v>
      </c>
      <c r="G37" s="40">
        <v>1873.7180000000001</v>
      </c>
      <c r="H37" s="40">
        <v>10064.702000000001</v>
      </c>
      <c r="I37"/>
      <c r="J37" s="34"/>
      <c r="K37" s="6"/>
      <c r="L37" s="6"/>
      <c r="M37"/>
      <c r="T37" s="56"/>
    </row>
    <row r="38" spans="2:20" x14ac:dyDescent="0.2">
      <c r="E38"/>
      <c r="F38"/>
      <c r="G38"/>
      <c r="H38"/>
      <c r="I38"/>
      <c r="J38"/>
      <c r="K38"/>
      <c r="L38"/>
      <c r="M38"/>
      <c r="T38" s="56"/>
    </row>
    <row r="39" spans="2:20" x14ac:dyDescent="0.2">
      <c r="C39" s="16"/>
      <c r="E39"/>
      <c r="F39" s="42"/>
      <c r="G39"/>
      <c r="H39"/>
      <c r="I39"/>
      <c r="J39"/>
      <c r="K39"/>
      <c r="M39"/>
      <c r="N39"/>
      <c r="T39" s="56"/>
    </row>
    <row r="40" spans="2:20" x14ac:dyDescent="0.2">
      <c r="B40" s="16"/>
      <c r="C40" s="16"/>
      <c r="D40" s="16"/>
      <c r="E40" s="16"/>
      <c r="F40" s="42"/>
      <c r="G40" s="17"/>
      <c r="H40" s="17"/>
      <c r="I40"/>
      <c r="J40"/>
      <c r="K40"/>
      <c r="L40"/>
      <c r="M40"/>
      <c r="T40" s="56"/>
    </row>
    <row r="41" spans="2:20" x14ac:dyDescent="0.2">
      <c r="C41" s="17"/>
      <c r="D41"/>
      <c r="E41"/>
      <c r="F41" s="42"/>
      <c r="G41"/>
      <c r="H41"/>
      <c r="I41"/>
      <c r="J41"/>
      <c r="K41"/>
      <c r="L41"/>
      <c r="M41"/>
      <c r="T41" s="56"/>
    </row>
    <row r="42" spans="2:20" x14ac:dyDescent="0.2">
      <c r="C42" s="16"/>
      <c r="D42"/>
      <c r="F42" s="42"/>
      <c r="G42" s="25"/>
      <c r="H42" s="25"/>
      <c r="I42"/>
      <c r="J42"/>
      <c r="K42"/>
      <c r="L42"/>
      <c r="M42"/>
      <c r="T42" s="56"/>
    </row>
    <row r="43" spans="2:20" x14ac:dyDescent="0.2">
      <c r="C43" s="17"/>
      <c r="D43"/>
      <c r="E43"/>
      <c r="F43" s="42"/>
      <c r="G43" s="25"/>
      <c r="H43" s="25"/>
      <c r="I43" s="25"/>
      <c r="J43"/>
      <c r="K43"/>
      <c r="L43"/>
      <c r="M43"/>
      <c r="T43" s="56"/>
    </row>
    <row r="44" spans="2:20" x14ac:dyDescent="0.2">
      <c r="C44" s="16"/>
      <c r="D44"/>
      <c r="E44"/>
      <c r="F44" s="42"/>
      <c r="G44" s="25"/>
      <c r="H44" s="25"/>
      <c r="I44" s="25"/>
      <c r="J44"/>
      <c r="K44"/>
      <c r="L44"/>
      <c r="M44"/>
      <c r="N44"/>
      <c r="T44" s="56"/>
    </row>
    <row r="45" spans="2:20" x14ac:dyDescent="0.2">
      <c r="C45" s="17"/>
      <c r="D45"/>
      <c r="E45"/>
      <c r="F45" s="42"/>
      <c r="G45" s="25"/>
      <c r="H45" s="25"/>
      <c r="I45" s="25"/>
      <c r="J45"/>
      <c r="K45"/>
      <c r="L45"/>
      <c r="M45"/>
      <c r="N45"/>
      <c r="T45" s="56"/>
    </row>
    <row r="46" spans="2:20" x14ac:dyDescent="0.2">
      <c r="C46" s="17"/>
      <c r="F46" s="42"/>
      <c r="G46" s="25"/>
      <c r="H46" s="25"/>
      <c r="I46" s="25"/>
      <c r="J46"/>
      <c r="K46"/>
      <c r="L46"/>
      <c r="M46"/>
      <c r="N46"/>
      <c r="T46" s="56"/>
    </row>
    <row r="47" spans="2:20" x14ac:dyDescent="0.2">
      <c r="C47"/>
      <c r="E47"/>
      <c r="F47" s="42"/>
      <c r="G47" s="25"/>
      <c r="H47" s="25"/>
      <c r="I47" s="25"/>
      <c r="J47"/>
      <c r="K47"/>
      <c r="L47"/>
      <c r="M47"/>
      <c r="N47"/>
      <c r="T47" s="56"/>
    </row>
    <row r="48" spans="2:20" x14ac:dyDescent="0.2">
      <c r="C48"/>
      <c r="D48"/>
      <c r="E48"/>
      <c r="F48" s="42"/>
      <c r="G48" s="25"/>
      <c r="H48" s="25"/>
      <c r="I48" s="25"/>
      <c r="J48"/>
      <c r="K48"/>
      <c r="L48"/>
      <c r="M48"/>
      <c r="N48"/>
      <c r="T48" s="56"/>
    </row>
    <row r="49" spans="3:20" x14ac:dyDescent="0.2">
      <c r="C49"/>
      <c r="D49"/>
      <c r="E49"/>
      <c r="G49" s="25"/>
      <c r="H49" s="25"/>
      <c r="I49" s="25"/>
      <c r="J49"/>
      <c r="K49"/>
      <c r="L49"/>
      <c r="M49"/>
      <c r="T49" s="56"/>
    </row>
    <row r="50" spans="3:20" x14ac:dyDescent="0.2">
      <c r="C50"/>
      <c r="D50"/>
      <c r="F50"/>
      <c r="G50" s="25"/>
      <c r="H50" s="25"/>
      <c r="I50" s="25"/>
      <c r="J50"/>
      <c r="K50"/>
      <c r="N50"/>
      <c r="T50" s="56"/>
    </row>
    <row r="51" spans="3:20" x14ac:dyDescent="0.2">
      <c r="C51"/>
      <c r="G51" s="25"/>
      <c r="H51" s="25"/>
      <c r="I51" s="25"/>
      <c r="J51" s="25"/>
      <c r="K51" s="25"/>
      <c r="N51"/>
    </row>
    <row r="52" spans="3:20" x14ac:dyDescent="0.2">
      <c r="D52"/>
      <c r="E52"/>
      <c r="F52"/>
      <c r="G52" s="25"/>
      <c r="H52" s="25"/>
      <c r="I52" s="25"/>
      <c r="J52" s="25"/>
      <c r="K52" s="25"/>
      <c r="T52" s="56"/>
    </row>
    <row r="53" spans="3:20" x14ac:dyDescent="0.2">
      <c r="C53"/>
      <c r="G53" s="25"/>
      <c r="H53" s="25"/>
      <c r="I53"/>
      <c r="J53"/>
      <c r="K53"/>
      <c r="N53" s="78"/>
      <c r="T53" s="56"/>
    </row>
    <row r="54" spans="3:20" x14ac:dyDescent="0.2">
      <c r="C54"/>
      <c r="D54"/>
      <c r="F54"/>
      <c r="G54" s="25"/>
      <c r="H54" s="25"/>
      <c r="I54"/>
      <c r="J54" s="25"/>
      <c r="K54" s="25"/>
      <c r="T54" s="56"/>
    </row>
    <row r="55" spans="3:20" x14ac:dyDescent="0.2">
      <c r="E55"/>
      <c r="F55"/>
      <c r="G55" s="25"/>
      <c r="H55" s="25"/>
      <c r="I55" s="25"/>
      <c r="J55"/>
      <c r="K55"/>
      <c r="O55" s="25"/>
      <c r="T55" s="56"/>
    </row>
    <row r="56" spans="3:20" x14ac:dyDescent="0.2">
      <c r="E56"/>
      <c r="F56"/>
      <c r="G56" s="25"/>
      <c r="H56" s="25"/>
      <c r="I56" s="25"/>
      <c r="J56"/>
      <c r="K56"/>
      <c r="N56"/>
      <c r="T56" s="56"/>
    </row>
    <row r="57" spans="3:20" x14ac:dyDescent="0.2">
      <c r="G57" s="25"/>
      <c r="H57" s="25"/>
      <c r="I57" s="25"/>
      <c r="J57"/>
      <c r="K57"/>
      <c r="T57" s="56"/>
    </row>
    <row r="58" spans="3:20" x14ac:dyDescent="0.2">
      <c r="C58"/>
      <c r="E58"/>
      <c r="F58"/>
      <c r="G58" s="25"/>
      <c r="H58" s="25"/>
      <c r="I58" s="25"/>
      <c r="J58"/>
      <c r="K58"/>
      <c r="S58" s="56"/>
      <c r="T58" s="56"/>
    </row>
    <row r="59" spans="3:20" x14ac:dyDescent="0.2">
      <c r="C59"/>
      <c r="D59"/>
      <c r="E59"/>
      <c r="F59"/>
      <c r="G59" s="25"/>
      <c r="H59" s="25"/>
      <c r="I59" s="25"/>
      <c r="J59" s="25"/>
      <c r="K59" s="25"/>
      <c r="S59" s="56"/>
      <c r="T59" s="56"/>
    </row>
    <row r="60" spans="3:20" x14ac:dyDescent="0.2">
      <c r="C60"/>
      <c r="E60"/>
      <c r="F60"/>
      <c r="G60" s="25"/>
      <c r="H60" s="25"/>
      <c r="I60" s="25"/>
      <c r="J60"/>
      <c r="K60"/>
      <c r="R60" s="12"/>
      <c r="S60" s="12"/>
    </row>
    <row r="61" spans="3:20" x14ac:dyDescent="0.2">
      <c r="C61"/>
      <c r="E61"/>
      <c r="F61"/>
      <c r="G61" s="25"/>
      <c r="H61" s="25"/>
      <c r="I61" s="25"/>
      <c r="J61"/>
      <c r="K61"/>
    </row>
    <row r="62" spans="3:20" x14ac:dyDescent="0.2">
      <c r="G62" s="25"/>
      <c r="H62" s="25"/>
      <c r="I62" s="25"/>
      <c r="J62"/>
      <c r="K62"/>
      <c r="R62" s="12"/>
      <c r="S62" s="56"/>
      <c r="T62" s="56"/>
    </row>
    <row r="63" spans="3:20" x14ac:dyDescent="0.2">
      <c r="D63"/>
      <c r="E63"/>
      <c r="F63"/>
      <c r="G63" s="25"/>
      <c r="H63" s="25"/>
      <c r="I63" s="25"/>
      <c r="J63"/>
      <c r="K63"/>
    </row>
    <row r="64" spans="3:20" x14ac:dyDescent="0.2">
      <c r="C64"/>
      <c r="D64"/>
      <c r="E64"/>
      <c r="F64"/>
      <c r="G64" s="25"/>
      <c r="H64" s="25"/>
      <c r="I64" s="25"/>
      <c r="J64" s="25"/>
      <c r="K64" s="25"/>
    </row>
    <row r="65" spans="3:12" x14ac:dyDescent="0.2">
      <c r="G65" s="25"/>
      <c r="H65" s="25"/>
      <c r="I65" s="25"/>
      <c r="J65"/>
      <c r="K65"/>
    </row>
    <row r="66" spans="3:12" x14ac:dyDescent="0.2">
      <c r="C66"/>
      <c r="G66" s="25"/>
      <c r="H66" s="25"/>
      <c r="I66" s="25"/>
      <c r="J66"/>
      <c r="K66"/>
    </row>
    <row r="67" spans="3:12" x14ac:dyDescent="0.2">
      <c r="C67"/>
      <c r="D67"/>
      <c r="E67"/>
      <c r="F67"/>
      <c r="G67" s="25"/>
      <c r="H67" s="25"/>
      <c r="I67" s="25"/>
      <c r="J67"/>
      <c r="K67"/>
    </row>
    <row r="68" spans="3:12" x14ac:dyDescent="0.2">
      <c r="C68"/>
      <c r="D68"/>
      <c r="E68"/>
      <c r="F68"/>
      <c r="G68" s="25"/>
      <c r="H68" s="25"/>
      <c r="I68" s="25"/>
      <c r="J68"/>
      <c r="K68"/>
    </row>
    <row r="69" spans="3:12" x14ac:dyDescent="0.2">
      <c r="E69"/>
      <c r="F69"/>
      <c r="G69" s="25"/>
      <c r="H69" s="25"/>
      <c r="I69" s="25"/>
      <c r="J69"/>
      <c r="K69"/>
    </row>
    <row r="70" spans="3:12" x14ac:dyDescent="0.2">
      <c r="C70"/>
      <c r="E70"/>
      <c r="F70"/>
      <c r="G70" s="25"/>
      <c r="H70" s="25"/>
      <c r="I70" s="25"/>
      <c r="J70"/>
      <c r="K70"/>
    </row>
    <row r="71" spans="3:12" x14ac:dyDescent="0.2">
      <c r="D71"/>
      <c r="E71"/>
      <c r="F71"/>
      <c r="G71" s="25"/>
      <c r="H71" s="25"/>
      <c r="I71" s="25"/>
      <c r="J71"/>
      <c r="K71"/>
    </row>
    <row r="72" spans="3:12" x14ac:dyDescent="0.2">
      <c r="C72"/>
      <c r="E72"/>
      <c r="F72"/>
      <c r="G72" s="25"/>
      <c r="H72" s="25"/>
      <c r="I72" s="25"/>
      <c r="J72"/>
      <c r="K72"/>
    </row>
    <row r="73" spans="3:12" x14ac:dyDescent="0.2">
      <c r="C73"/>
      <c r="D73"/>
      <c r="F73"/>
      <c r="G73" s="25"/>
      <c r="H73" s="25"/>
      <c r="I73" s="25"/>
      <c r="J73"/>
      <c r="K73"/>
      <c r="L73"/>
    </row>
    <row r="74" spans="3:12" x14ac:dyDescent="0.2">
      <c r="C74"/>
      <c r="G74" s="25"/>
      <c r="H74" s="25"/>
      <c r="I74" s="25"/>
      <c r="J74"/>
      <c r="K74"/>
      <c r="L74"/>
    </row>
    <row r="75" spans="3:12" x14ac:dyDescent="0.2">
      <c r="C75"/>
      <c r="D75"/>
      <c r="F75"/>
      <c r="G75" s="25"/>
      <c r="H75" s="25"/>
      <c r="I75" s="25"/>
      <c r="J75"/>
      <c r="K75"/>
      <c r="L75"/>
    </row>
    <row r="76" spans="3:12" x14ac:dyDescent="0.2">
      <c r="C76"/>
      <c r="E76"/>
      <c r="F76"/>
      <c r="G76" s="25"/>
      <c r="H76" s="25"/>
      <c r="I76" s="25"/>
      <c r="J76"/>
      <c r="K76"/>
      <c r="L76"/>
    </row>
    <row r="77" spans="3:12" x14ac:dyDescent="0.2">
      <c r="C77"/>
      <c r="D77"/>
      <c r="E77"/>
      <c r="F77"/>
      <c r="G77"/>
      <c r="H77" s="25"/>
      <c r="I77" s="25"/>
      <c r="J77"/>
      <c r="K77"/>
      <c r="L77"/>
    </row>
    <row r="78" spans="3:12" x14ac:dyDescent="0.2">
      <c r="C78"/>
      <c r="D78"/>
      <c r="E78"/>
      <c r="F78"/>
      <c r="G78"/>
      <c r="H78" s="25"/>
      <c r="I78" s="25"/>
      <c r="J78"/>
      <c r="K78"/>
      <c r="L78"/>
    </row>
    <row r="79" spans="3:12" x14ac:dyDescent="0.2">
      <c r="G79"/>
      <c r="H79" s="25"/>
      <c r="I79" s="25"/>
      <c r="J79"/>
      <c r="K79"/>
      <c r="L79"/>
    </row>
    <row r="80" spans="3:12" x14ac:dyDescent="0.2">
      <c r="E80"/>
      <c r="F80"/>
      <c r="G80"/>
      <c r="H80" s="25"/>
      <c r="I80" s="25"/>
      <c r="J80"/>
      <c r="K80"/>
      <c r="L80"/>
    </row>
    <row r="81" spans="3:12" x14ac:dyDescent="0.2">
      <c r="C81"/>
      <c r="D81"/>
      <c r="E81"/>
      <c r="F81"/>
      <c r="G81"/>
      <c r="H81" s="25"/>
      <c r="I81" s="25"/>
      <c r="J81"/>
      <c r="K81"/>
      <c r="L81"/>
    </row>
    <row r="82" spans="3:12" x14ac:dyDescent="0.2">
      <c r="F82"/>
      <c r="G82"/>
      <c r="H82" s="25"/>
      <c r="I82" s="25"/>
      <c r="J82"/>
      <c r="K82"/>
      <c r="L82"/>
    </row>
    <row r="83" spans="3:12" x14ac:dyDescent="0.2">
      <c r="F83"/>
      <c r="G83"/>
      <c r="H83"/>
      <c r="I83"/>
      <c r="J83"/>
      <c r="K83"/>
      <c r="L83"/>
    </row>
    <row r="84" spans="3:12" x14ac:dyDescent="0.2">
      <c r="C84"/>
      <c r="D84"/>
      <c r="E84"/>
      <c r="F84"/>
      <c r="G84"/>
      <c r="H84"/>
      <c r="I84"/>
      <c r="J84"/>
      <c r="K84"/>
      <c r="L84"/>
    </row>
    <row r="85" spans="3:12" x14ac:dyDescent="0.2">
      <c r="F85"/>
      <c r="G85"/>
      <c r="H85"/>
      <c r="K85"/>
      <c r="L85"/>
    </row>
    <row r="86" spans="3:12" x14ac:dyDescent="0.2">
      <c r="C86"/>
      <c r="D86"/>
      <c r="E86"/>
      <c r="F86"/>
      <c r="G86"/>
      <c r="H86"/>
      <c r="I86"/>
      <c r="K86"/>
      <c r="L86"/>
    </row>
    <row r="87" spans="3:12" x14ac:dyDescent="0.2">
      <c r="C87"/>
      <c r="D87"/>
      <c r="E87"/>
      <c r="F87"/>
      <c r="G87"/>
      <c r="H87"/>
      <c r="I87"/>
    </row>
    <row r="88" spans="3:12" x14ac:dyDescent="0.2">
      <c r="C88"/>
      <c r="D88"/>
      <c r="E88"/>
      <c r="F88"/>
      <c r="G88"/>
      <c r="H88"/>
      <c r="I88"/>
    </row>
    <row r="89" spans="3:12" x14ac:dyDescent="0.2">
      <c r="E89"/>
      <c r="F89"/>
      <c r="G89"/>
      <c r="H89"/>
      <c r="I89"/>
    </row>
    <row r="90" spans="3:12" x14ac:dyDescent="0.2">
      <c r="G90"/>
      <c r="H90"/>
      <c r="I90"/>
    </row>
    <row r="91" spans="3:12" x14ac:dyDescent="0.2">
      <c r="D91"/>
      <c r="E91"/>
      <c r="F91"/>
      <c r="G91"/>
      <c r="H91"/>
      <c r="I91"/>
    </row>
    <row r="92" spans="3:12" x14ac:dyDescent="0.2">
      <c r="G92"/>
      <c r="H92"/>
      <c r="I92"/>
    </row>
    <row r="93" spans="3:12" x14ac:dyDescent="0.2">
      <c r="D93"/>
      <c r="E93"/>
      <c r="F93"/>
      <c r="G93"/>
      <c r="H93"/>
      <c r="I93"/>
    </row>
    <row r="94" spans="3:12" x14ac:dyDescent="0.2">
      <c r="G94"/>
      <c r="H94"/>
      <c r="I94"/>
    </row>
    <row r="95" spans="3:12" x14ac:dyDescent="0.2">
      <c r="E95"/>
      <c r="F95"/>
      <c r="G95"/>
      <c r="H95"/>
      <c r="I95"/>
    </row>
    <row r="96" spans="3:12" x14ac:dyDescent="0.2">
      <c r="D96"/>
      <c r="E96"/>
      <c r="F96"/>
      <c r="G96"/>
      <c r="H96"/>
      <c r="I96"/>
    </row>
    <row r="97" spans="4:9" x14ac:dyDescent="0.2">
      <c r="G97"/>
      <c r="H97"/>
      <c r="I97"/>
    </row>
    <row r="98" spans="4:9" x14ac:dyDescent="0.2">
      <c r="G98"/>
      <c r="H98"/>
      <c r="I98"/>
    </row>
    <row r="99" spans="4:9" x14ac:dyDescent="0.2">
      <c r="H99"/>
      <c r="I99"/>
    </row>
    <row r="100" spans="4:9" x14ac:dyDescent="0.2">
      <c r="H100"/>
      <c r="I100"/>
    </row>
    <row r="101" spans="4:9" x14ac:dyDescent="0.2">
      <c r="D101"/>
      <c r="E101"/>
      <c r="F101"/>
      <c r="H101"/>
      <c r="I101"/>
    </row>
    <row r="102" spans="4:9" x14ac:dyDescent="0.2">
      <c r="H102"/>
      <c r="I102"/>
    </row>
    <row r="103" spans="4:9" x14ac:dyDescent="0.2">
      <c r="H103"/>
      <c r="I103"/>
    </row>
    <row r="104" spans="4:9" x14ac:dyDescent="0.2">
      <c r="D104"/>
      <c r="E104"/>
      <c r="F104"/>
      <c r="H104"/>
      <c r="I104"/>
    </row>
    <row r="105" spans="4:9" x14ac:dyDescent="0.2">
      <c r="D105"/>
      <c r="E105"/>
      <c r="F105"/>
      <c r="H105"/>
      <c r="I105"/>
    </row>
    <row r="106" spans="4:9" x14ac:dyDescent="0.2">
      <c r="H106"/>
      <c r="I106"/>
    </row>
    <row r="107" spans="4:9" x14ac:dyDescent="0.2">
      <c r="D107"/>
      <c r="E107"/>
      <c r="F107"/>
      <c r="H107"/>
      <c r="I107"/>
    </row>
    <row r="108" spans="4:9" x14ac:dyDescent="0.2">
      <c r="H108"/>
      <c r="I108"/>
    </row>
  </sheetData>
  <sheetProtection selectLockedCells="1" selectUnlockedCells="1"/>
  <sortState ref="O2:Q57">
    <sortCondition descending="1" ref="Q2:Q57"/>
  </sortState>
  <phoneticPr fontId="9" type="noConversion"/>
  <hyperlinks>
    <hyperlink ref="K20" location="ÍNDICE!A1" display="Voltar ao índice"/>
  </hyperlinks>
  <pageMargins left="0.74803149606299213" right="0.74803149606299213" top="0.98425196850393704" bottom="0.98425196850393704" header="0.51181102362204722" footer="0.51181102362204722"/>
  <pageSetup paperSize="9" scale="74" firstPageNumber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09"/>
  <sheetViews>
    <sheetView showGridLines="0" workbookViewId="0"/>
  </sheetViews>
  <sheetFormatPr defaultRowHeight="12.75" x14ac:dyDescent="0.2"/>
  <cols>
    <col min="1" max="1" width="2" style="1" customWidth="1"/>
    <col min="2" max="2" width="31.140625" style="1" customWidth="1"/>
    <col min="3" max="3" width="10.7109375" style="1" customWidth="1"/>
    <col min="4" max="4" width="13.28515625" style="1" customWidth="1"/>
    <col min="5" max="5" width="4.7109375" style="1" customWidth="1"/>
    <col min="6" max="6" width="31" style="1" customWidth="1"/>
    <col min="7" max="7" width="10.7109375" style="1" customWidth="1"/>
    <col min="8" max="8" width="13.28515625" style="1" customWidth="1"/>
    <col min="9" max="9" width="4.7109375" style="1" customWidth="1"/>
    <col min="10" max="10" width="31" style="1" customWidth="1"/>
    <col min="11" max="11" width="10.85546875" style="1" customWidth="1"/>
    <col min="12" max="12" width="11" style="1" customWidth="1"/>
    <col min="13" max="13" width="9.140625" style="1"/>
    <col min="14" max="14" width="9.5703125" style="1" bestFit="1" customWidth="1"/>
    <col min="15" max="16384" width="9.140625" style="1"/>
  </cols>
  <sheetData>
    <row r="1" spans="2:20" ht="30" customHeight="1" x14ac:dyDescent="0.2">
      <c r="B1" s="2" t="s">
        <v>108</v>
      </c>
      <c r="F1" s="115"/>
      <c r="G1" s="115"/>
      <c r="H1" s="115"/>
      <c r="I1"/>
      <c r="L1" s="23"/>
    </row>
    <row r="2" spans="2:20" ht="6.75" customHeight="1" x14ac:dyDescent="0.2">
      <c r="B2" s="14"/>
      <c r="F2"/>
      <c r="G2"/>
      <c r="H2"/>
      <c r="I2"/>
    </row>
    <row r="3" spans="2:20" ht="30" customHeight="1" x14ac:dyDescent="0.2">
      <c r="B3" s="30" t="s">
        <v>35</v>
      </c>
      <c r="C3" s="28"/>
      <c r="D3" s="28"/>
      <c r="E3" s="28"/>
      <c r="F3" s="30" t="s">
        <v>36</v>
      </c>
      <c r="G3" s="28"/>
      <c r="H3" s="28"/>
      <c r="I3" s="115"/>
      <c r="J3" s="30" t="s">
        <v>37</v>
      </c>
      <c r="K3" s="28"/>
    </row>
    <row r="4" spans="2:20" ht="29.25" customHeight="1" x14ac:dyDescent="0.2">
      <c r="B4" s="5"/>
      <c r="C4" s="15" t="s">
        <v>10</v>
      </c>
      <c r="D4" s="15" t="s">
        <v>11</v>
      </c>
      <c r="F4" s="5"/>
      <c r="G4" s="15" t="s">
        <v>10</v>
      </c>
      <c r="H4" s="15" t="s">
        <v>11</v>
      </c>
      <c r="I4"/>
      <c r="J4" s="5"/>
      <c r="K4" s="15" t="s">
        <v>10</v>
      </c>
      <c r="L4" s="15" t="s">
        <v>11</v>
      </c>
    </row>
    <row r="5" spans="2:20" ht="15" customHeight="1" x14ac:dyDescent="0.2">
      <c r="B5" s="83" t="s">
        <v>20</v>
      </c>
      <c r="C5" s="7">
        <v>6685.6350000000002</v>
      </c>
      <c r="D5" s="7">
        <v>43372.114000000001</v>
      </c>
      <c r="F5" s="83" t="s">
        <v>43</v>
      </c>
      <c r="G5" s="7">
        <v>8389.82</v>
      </c>
      <c r="H5" s="7">
        <v>42480.040999999997</v>
      </c>
      <c r="I5"/>
      <c r="J5" s="83" t="s">
        <v>15</v>
      </c>
      <c r="K5" s="7">
        <v>870.87400000000002</v>
      </c>
      <c r="L5" s="7">
        <v>2271.4540000000002</v>
      </c>
      <c r="N5" s="7"/>
      <c r="R5" s="12"/>
      <c r="S5" s="12"/>
      <c r="T5" s="12"/>
    </row>
    <row r="6" spans="2:20" ht="15" customHeight="1" x14ac:dyDescent="0.2">
      <c r="B6" s="84" t="s">
        <v>42</v>
      </c>
      <c r="C6" s="33">
        <v>2750.6289999999999</v>
      </c>
      <c r="D6" s="33">
        <v>13349.594999999999</v>
      </c>
      <c r="F6" s="84" t="s">
        <v>20</v>
      </c>
      <c r="G6" s="33">
        <v>6149.9059999999999</v>
      </c>
      <c r="H6" s="33">
        <v>31115.542000000001</v>
      </c>
      <c r="I6"/>
      <c r="J6" s="84" t="s">
        <v>44</v>
      </c>
      <c r="K6" s="33">
        <v>524.94500000000005</v>
      </c>
      <c r="L6" s="33">
        <v>2072.598</v>
      </c>
      <c r="N6" s="7"/>
      <c r="R6" s="12"/>
      <c r="S6" s="12"/>
      <c r="T6" s="12"/>
    </row>
    <row r="7" spans="2:20" ht="15" customHeight="1" x14ac:dyDescent="0.2">
      <c r="B7" s="83" t="s">
        <v>13</v>
      </c>
      <c r="C7" s="7">
        <v>1214.067</v>
      </c>
      <c r="D7" s="7">
        <v>8560.2759999999998</v>
      </c>
      <c r="F7" s="83" t="s">
        <v>42</v>
      </c>
      <c r="G7" s="7">
        <v>5093.558</v>
      </c>
      <c r="H7" s="7">
        <v>27323.767</v>
      </c>
      <c r="I7"/>
      <c r="J7" s="83" t="s">
        <v>13</v>
      </c>
      <c r="K7" s="7">
        <v>335.46499999999997</v>
      </c>
      <c r="L7" s="7">
        <v>1879.434</v>
      </c>
      <c r="N7" s="7"/>
      <c r="R7" s="12"/>
      <c r="S7" s="12"/>
      <c r="T7" s="12"/>
    </row>
    <row r="8" spans="2:20" ht="15" customHeight="1" x14ac:dyDescent="0.2">
      <c r="B8" s="84" t="s">
        <v>41</v>
      </c>
      <c r="C8" s="33">
        <v>553.67499999999995</v>
      </c>
      <c r="D8" s="33">
        <v>2176.69</v>
      </c>
      <c r="F8" s="84" t="s">
        <v>13</v>
      </c>
      <c r="G8" s="33">
        <v>3585.8139999999999</v>
      </c>
      <c r="H8" s="33">
        <v>21594.513999999999</v>
      </c>
      <c r="I8"/>
      <c r="J8" s="84" t="s">
        <v>20</v>
      </c>
      <c r="K8" s="33">
        <v>565.26800000000003</v>
      </c>
      <c r="L8" s="33">
        <v>1707.4459999999999</v>
      </c>
      <c r="N8" s="7"/>
      <c r="R8" s="12"/>
      <c r="S8" s="12"/>
      <c r="T8" s="12"/>
    </row>
    <row r="9" spans="2:20" ht="15" customHeight="1" x14ac:dyDescent="0.2">
      <c r="B9" s="83" t="s">
        <v>100</v>
      </c>
      <c r="C9" s="7">
        <v>26.2</v>
      </c>
      <c r="D9" s="7">
        <v>300.56</v>
      </c>
      <c r="F9" s="83" t="s">
        <v>41</v>
      </c>
      <c r="G9" s="7">
        <v>3669.4490000000001</v>
      </c>
      <c r="H9" s="7">
        <v>17674.418000000001</v>
      </c>
      <c r="I9"/>
      <c r="J9" s="83" t="s">
        <v>41</v>
      </c>
      <c r="K9" s="7">
        <v>383.74</v>
      </c>
      <c r="L9" s="7">
        <v>1475.675</v>
      </c>
      <c r="N9" s="7"/>
      <c r="R9" s="12"/>
      <c r="S9" s="12"/>
      <c r="T9" s="12"/>
    </row>
    <row r="10" spans="2:20" ht="15" customHeight="1" x14ac:dyDescent="0.2">
      <c r="B10" s="84" t="s">
        <v>90</v>
      </c>
      <c r="C10" s="33">
        <v>23.215</v>
      </c>
      <c r="D10" s="33">
        <v>174.87700000000001</v>
      </c>
      <c r="F10" s="84" t="s">
        <v>91</v>
      </c>
      <c r="G10" s="33">
        <v>746.11099999999999</v>
      </c>
      <c r="H10" s="33">
        <v>4358.2820000000002</v>
      </c>
      <c r="I10"/>
      <c r="J10" s="84" t="s">
        <v>43</v>
      </c>
      <c r="K10" s="33">
        <v>343.01600000000002</v>
      </c>
      <c r="L10" s="33">
        <v>1475.433</v>
      </c>
      <c r="N10" s="7"/>
      <c r="R10" s="12"/>
      <c r="S10" s="12"/>
      <c r="T10" s="12"/>
    </row>
    <row r="11" spans="2:20" ht="15" customHeight="1" x14ac:dyDescent="0.2">
      <c r="B11" s="83" t="s">
        <v>16</v>
      </c>
      <c r="C11" s="35">
        <v>0.308</v>
      </c>
      <c r="D11" s="7">
        <v>1.931</v>
      </c>
      <c r="F11" s="83" t="s">
        <v>15</v>
      </c>
      <c r="G11" s="7">
        <v>812.70299999999997</v>
      </c>
      <c r="H11" s="7">
        <v>3804.373</v>
      </c>
      <c r="J11" s="83" t="s">
        <v>19</v>
      </c>
      <c r="K11" s="7">
        <v>70.597999999999999</v>
      </c>
      <c r="L11" s="7">
        <v>225.53200000000001</v>
      </c>
      <c r="N11" s="7"/>
      <c r="R11" s="12"/>
      <c r="S11" s="12"/>
      <c r="T11" s="12"/>
    </row>
    <row r="12" spans="2:20" ht="15" customHeight="1" x14ac:dyDescent="0.2">
      <c r="B12" s="84" t="s">
        <v>101</v>
      </c>
      <c r="C12" s="114">
        <v>2.8000000000000001E-2</v>
      </c>
      <c r="D12" s="36">
        <v>0.36199999999999999</v>
      </c>
      <c r="F12" s="84" t="s">
        <v>106</v>
      </c>
      <c r="G12" s="33">
        <v>131.042</v>
      </c>
      <c r="H12" s="33">
        <v>771.45</v>
      </c>
      <c r="J12" s="84" t="s">
        <v>12</v>
      </c>
      <c r="K12" s="33">
        <v>23.82</v>
      </c>
      <c r="L12" s="33">
        <v>197.52699999999999</v>
      </c>
      <c r="N12" s="7"/>
      <c r="R12" s="12"/>
      <c r="S12" s="12"/>
      <c r="T12" s="12"/>
    </row>
    <row r="13" spans="2:20" ht="15" customHeight="1" x14ac:dyDescent="0.2">
      <c r="B13" s="37"/>
      <c r="C13" s="7"/>
      <c r="D13" s="7"/>
      <c r="F13" s="83" t="s">
        <v>44</v>
      </c>
      <c r="G13" s="7">
        <v>166.92400000000001</v>
      </c>
      <c r="H13" s="7">
        <v>736.21400000000006</v>
      </c>
      <c r="J13" s="83" t="s">
        <v>95</v>
      </c>
      <c r="K13" s="7">
        <v>43.328000000000003</v>
      </c>
      <c r="L13" s="7">
        <v>155.26</v>
      </c>
      <c r="N13" s="7"/>
      <c r="R13" s="12"/>
      <c r="S13" s="12"/>
      <c r="T13" s="12"/>
    </row>
    <row r="14" spans="2:20" ht="15" customHeight="1" x14ac:dyDescent="0.2">
      <c r="B14" s="38"/>
      <c r="C14" s="33"/>
      <c r="D14" s="33"/>
      <c r="F14" s="84" t="s">
        <v>45</v>
      </c>
      <c r="G14" s="33">
        <v>133.86000000000001</v>
      </c>
      <c r="H14" s="33">
        <v>606.94000000000005</v>
      </c>
      <c r="I14"/>
      <c r="J14" s="84" t="s">
        <v>45</v>
      </c>
      <c r="K14" s="33">
        <v>20.808</v>
      </c>
      <c r="L14" s="33">
        <v>78.492999999999995</v>
      </c>
      <c r="N14" s="7"/>
      <c r="Q14" s="27"/>
      <c r="R14" s="12"/>
      <c r="S14" s="12"/>
      <c r="T14" s="12"/>
    </row>
    <row r="15" spans="2:20" ht="15" customHeight="1" x14ac:dyDescent="0.2">
      <c r="B15" s="37"/>
      <c r="C15" s="7"/>
      <c r="D15" s="7"/>
      <c r="F15" s="83" t="s">
        <v>33</v>
      </c>
      <c r="G15" s="7">
        <f>G16-SUM(G5:G14)</f>
        <v>92.705999999998312</v>
      </c>
      <c r="H15" s="7">
        <f>H16-SUM(H5:H14)</f>
        <v>482.2719999999681</v>
      </c>
      <c r="J15" s="83" t="s">
        <v>33</v>
      </c>
      <c r="K15" s="7">
        <f>K16-SUM(K5:K14)</f>
        <v>57.458999999999833</v>
      </c>
      <c r="L15" s="7">
        <f>L16-SUM(L5:L14)</f>
        <v>138.07500000000073</v>
      </c>
      <c r="N15" s="12"/>
      <c r="R15" s="12"/>
      <c r="S15" s="12"/>
      <c r="T15" s="12"/>
    </row>
    <row r="16" spans="2:20" ht="20.100000000000001" customHeight="1" x14ac:dyDescent="0.2">
      <c r="B16" s="39" t="s">
        <v>8</v>
      </c>
      <c r="C16" s="40">
        <v>11253.757</v>
      </c>
      <c r="D16" s="40">
        <v>67936.404999999984</v>
      </c>
      <c r="E16" s="41"/>
      <c r="F16" s="39" t="s">
        <v>8</v>
      </c>
      <c r="G16" s="40">
        <v>28971.893</v>
      </c>
      <c r="H16" s="40">
        <v>150947.81299999999</v>
      </c>
      <c r="I16" s="41"/>
      <c r="J16" s="39" t="s">
        <v>8</v>
      </c>
      <c r="K16" s="40">
        <v>3239.3209999999995</v>
      </c>
      <c r="L16" s="40">
        <v>11676.927000000001</v>
      </c>
      <c r="N16" s="12"/>
      <c r="R16" s="12"/>
      <c r="S16" s="12"/>
      <c r="T16" s="12"/>
    </row>
    <row r="17" spans="2:22" x14ac:dyDescent="0.2">
      <c r="F17"/>
      <c r="G17"/>
      <c r="H17"/>
      <c r="I17"/>
      <c r="R17" s="12"/>
      <c r="S17" s="12"/>
      <c r="T17" s="12"/>
    </row>
    <row r="18" spans="2:22" ht="30" customHeight="1" x14ac:dyDescent="0.2">
      <c r="B18" s="30" t="s">
        <v>38</v>
      </c>
      <c r="E18"/>
      <c r="F18" s="2" t="s">
        <v>39</v>
      </c>
      <c r="I18"/>
      <c r="J18" s="30"/>
      <c r="K18" s="28"/>
      <c r="L18" s="28"/>
      <c r="N18" s="16"/>
      <c r="R18" s="12"/>
      <c r="S18" s="12"/>
      <c r="T18" s="12"/>
    </row>
    <row r="19" spans="2:22" s="27" customFormat="1" ht="25.5" x14ac:dyDescent="0.2">
      <c r="B19" s="5"/>
      <c r="C19" s="15" t="s">
        <v>10</v>
      </c>
      <c r="D19" s="15" t="s">
        <v>11</v>
      </c>
      <c r="F19" s="5"/>
      <c r="G19" s="15" t="s">
        <v>10</v>
      </c>
      <c r="H19" s="15" t="s">
        <v>11</v>
      </c>
      <c r="J19" s="31"/>
      <c r="K19" s="32"/>
      <c r="L19" s="32"/>
      <c r="N19" s="16"/>
      <c r="O19" s="1"/>
      <c r="P19" s="1"/>
      <c r="Q19" s="1"/>
      <c r="R19" s="12"/>
      <c r="S19" s="12"/>
      <c r="T19" s="12"/>
      <c r="U19" s="1"/>
      <c r="V19" s="1"/>
    </row>
    <row r="20" spans="2:22" ht="15" customHeight="1" x14ac:dyDescent="0.2">
      <c r="B20" s="83" t="s">
        <v>42</v>
      </c>
      <c r="C20" s="42">
        <v>22005.019</v>
      </c>
      <c r="D20" s="42">
        <v>216328.231</v>
      </c>
      <c r="E20"/>
      <c r="F20" s="83" t="s">
        <v>20</v>
      </c>
      <c r="G20" s="42">
        <v>100.146</v>
      </c>
      <c r="H20" s="42">
        <v>1006.715</v>
      </c>
      <c r="I20"/>
      <c r="J20" s="26"/>
      <c r="K20" s="23" t="s">
        <v>9</v>
      </c>
      <c r="L20" s="6"/>
      <c r="M20"/>
      <c r="N20" s="16"/>
      <c r="R20" s="12"/>
      <c r="S20" s="12"/>
      <c r="T20" s="12"/>
    </row>
    <row r="21" spans="2:22" ht="15" customHeight="1" x14ac:dyDescent="0.2">
      <c r="B21" s="84" t="s">
        <v>20</v>
      </c>
      <c r="C21" s="43">
        <v>19092.544000000002</v>
      </c>
      <c r="D21" s="43">
        <v>152826.99900000001</v>
      </c>
      <c r="E21"/>
      <c r="F21" s="84" t="s">
        <v>13</v>
      </c>
      <c r="G21" s="43">
        <v>32.252000000000002</v>
      </c>
      <c r="H21" s="43">
        <v>255.37</v>
      </c>
      <c r="I21"/>
      <c r="J21" s="26"/>
      <c r="K21" s="6"/>
      <c r="L21" s="6"/>
      <c r="M21"/>
      <c r="N21" s="16"/>
      <c r="R21" s="12"/>
      <c r="S21" s="12"/>
      <c r="T21" s="12"/>
    </row>
    <row r="22" spans="2:22" ht="15" customHeight="1" x14ac:dyDescent="0.2">
      <c r="B22" s="83" t="s">
        <v>43</v>
      </c>
      <c r="C22" s="42">
        <v>3797.4160000000002</v>
      </c>
      <c r="D22" s="42">
        <v>28205.241999999998</v>
      </c>
      <c r="E22"/>
      <c r="F22" s="83" t="s">
        <v>12</v>
      </c>
      <c r="G22" s="42">
        <v>7.56</v>
      </c>
      <c r="H22" s="42">
        <v>31.373999999999999</v>
      </c>
      <c r="I22"/>
      <c r="J22" s="74"/>
      <c r="K22" s="6"/>
      <c r="L22" s="6"/>
      <c r="M22"/>
      <c r="N22" s="16"/>
      <c r="R22" s="12"/>
      <c r="S22" s="12"/>
      <c r="T22" s="12"/>
    </row>
    <row r="23" spans="2:22" ht="15" customHeight="1" x14ac:dyDescent="0.2">
      <c r="B23" s="84" t="s">
        <v>13</v>
      </c>
      <c r="C23" s="43">
        <v>2509.3809999999999</v>
      </c>
      <c r="D23" s="43">
        <v>17841.849999999999</v>
      </c>
      <c r="E23"/>
      <c r="F23" s="84" t="s">
        <v>21</v>
      </c>
      <c r="G23" s="49">
        <v>9.5000000000000001E-2</v>
      </c>
      <c r="H23" s="43">
        <v>2.7440000000000002</v>
      </c>
      <c r="I23"/>
      <c r="J23" s="74"/>
      <c r="K23" s="6"/>
      <c r="L23" s="6"/>
      <c r="M23"/>
      <c r="N23" s="16"/>
      <c r="R23" s="12"/>
      <c r="S23" s="12"/>
      <c r="T23" s="12"/>
    </row>
    <row r="24" spans="2:22" ht="15" customHeight="1" x14ac:dyDescent="0.2">
      <c r="B24" s="83" t="s">
        <v>44</v>
      </c>
      <c r="C24" s="44">
        <v>2707.134</v>
      </c>
      <c r="D24" s="44">
        <v>16102.342000000001</v>
      </c>
      <c r="E24"/>
      <c r="F24" s="83" t="s">
        <v>95</v>
      </c>
      <c r="G24" s="50">
        <v>5.3999999999999999E-2</v>
      </c>
      <c r="H24" s="50">
        <v>0.41299999999999998</v>
      </c>
      <c r="I24"/>
      <c r="J24" s="74"/>
      <c r="K24" s="6"/>
      <c r="L24" s="6"/>
      <c r="M24"/>
      <c r="N24" s="16"/>
      <c r="R24" s="12"/>
      <c r="S24" s="12"/>
    </row>
    <row r="25" spans="2:22" ht="15" customHeight="1" x14ac:dyDescent="0.2">
      <c r="B25" s="84" t="s">
        <v>41</v>
      </c>
      <c r="C25" s="43">
        <v>1718.511</v>
      </c>
      <c r="D25" s="43">
        <v>10548.496999999999</v>
      </c>
      <c r="E25"/>
      <c r="F25" s="84" t="s">
        <v>16</v>
      </c>
      <c r="G25" s="116">
        <v>0.02</v>
      </c>
      <c r="H25" s="49">
        <v>0.33900000000000002</v>
      </c>
      <c r="I25"/>
      <c r="J25" s="74"/>
      <c r="K25" s="6"/>
      <c r="L25" s="6"/>
      <c r="M25"/>
      <c r="N25" s="16"/>
    </row>
    <row r="26" spans="2:22" ht="15" customHeight="1" x14ac:dyDescent="0.2">
      <c r="B26" s="83" t="s">
        <v>24</v>
      </c>
      <c r="C26" s="44">
        <v>695.02</v>
      </c>
      <c r="D26" s="44">
        <v>6198.8280000000004</v>
      </c>
      <c r="E26"/>
      <c r="F26" s="83" t="s">
        <v>15</v>
      </c>
      <c r="G26" s="117">
        <v>1.4999999999999999E-2</v>
      </c>
      <c r="H26" s="50">
        <v>0.111</v>
      </c>
      <c r="I26"/>
      <c r="J26" s="74"/>
      <c r="K26" s="6"/>
      <c r="L26" s="6"/>
      <c r="M26"/>
      <c r="N26" s="16"/>
    </row>
    <row r="27" spans="2:22" ht="15" customHeight="1" x14ac:dyDescent="0.2">
      <c r="B27" s="84" t="s">
        <v>107</v>
      </c>
      <c r="C27" s="43">
        <v>233.1</v>
      </c>
      <c r="D27" s="43">
        <v>1753.992</v>
      </c>
      <c r="E27"/>
      <c r="F27" s="84"/>
      <c r="G27" s="49"/>
      <c r="H27" s="43"/>
      <c r="I27"/>
      <c r="J27" s="74"/>
      <c r="K27" s="6"/>
      <c r="L27" s="6"/>
      <c r="M27"/>
      <c r="N27" s="16"/>
    </row>
    <row r="28" spans="2:22" ht="15" customHeight="1" x14ac:dyDescent="0.2">
      <c r="B28" s="83" t="s">
        <v>103</v>
      </c>
      <c r="C28" s="44">
        <v>62.981000000000002</v>
      </c>
      <c r="D28" s="44">
        <v>484.59399999999999</v>
      </c>
      <c r="E28"/>
      <c r="F28" s="83"/>
      <c r="G28" s="44"/>
      <c r="H28" s="44"/>
      <c r="I28"/>
      <c r="J28" s="74"/>
      <c r="K28" s="6"/>
      <c r="L28" s="6"/>
      <c r="M28"/>
      <c r="N28"/>
    </row>
    <row r="29" spans="2:22" ht="15" customHeight="1" x14ac:dyDescent="0.2">
      <c r="B29" s="84" t="s">
        <v>94</v>
      </c>
      <c r="C29" s="43">
        <v>80.268000000000001</v>
      </c>
      <c r="D29" s="43">
        <v>225.536</v>
      </c>
      <c r="E29"/>
      <c r="F29" s="84"/>
      <c r="G29" s="43"/>
      <c r="H29" s="43"/>
      <c r="I29"/>
      <c r="J29" s="74"/>
      <c r="K29" s="6"/>
      <c r="L29" s="6"/>
      <c r="M29"/>
      <c r="N29"/>
      <c r="T29" s="12"/>
    </row>
    <row r="30" spans="2:22" ht="15" customHeight="1" x14ac:dyDescent="0.2">
      <c r="B30" s="83" t="s">
        <v>15</v>
      </c>
      <c r="C30" s="44">
        <v>17.344999999999999</v>
      </c>
      <c r="D30" s="44">
        <v>189.46299999999999</v>
      </c>
      <c r="E30"/>
      <c r="F30" s="83"/>
      <c r="G30" s="44"/>
      <c r="H30" s="44"/>
      <c r="I30"/>
      <c r="J30" s="74"/>
      <c r="K30" s="6"/>
      <c r="L30" s="6"/>
      <c r="M30"/>
      <c r="N30"/>
    </row>
    <row r="31" spans="2:22" ht="15" customHeight="1" x14ac:dyDescent="0.2">
      <c r="B31" s="84" t="s">
        <v>45</v>
      </c>
      <c r="C31" s="43">
        <v>44.552999999999997</v>
      </c>
      <c r="D31" s="43">
        <v>158.624</v>
      </c>
      <c r="E31"/>
      <c r="F31" s="84"/>
      <c r="G31" s="43"/>
      <c r="H31" s="43"/>
      <c r="I31"/>
      <c r="J31" s="74"/>
      <c r="K31" s="6"/>
      <c r="L31" s="6"/>
      <c r="M31"/>
      <c r="N31"/>
    </row>
    <row r="32" spans="2:22" ht="15" customHeight="1" x14ac:dyDescent="0.2">
      <c r="B32" s="83" t="s">
        <v>33</v>
      </c>
      <c r="C32" s="42">
        <f>C33-SUM(C20:C31)</f>
        <v>83.864999999990687</v>
      </c>
      <c r="D32" s="42">
        <f>D33-SUM(D20:D31)</f>
        <v>331.14900000003399</v>
      </c>
      <c r="E32"/>
      <c r="F32" s="83"/>
      <c r="G32" s="42"/>
      <c r="H32" s="42"/>
      <c r="I32"/>
      <c r="J32" s="26"/>
      <c r="K32" s="6"/>
      <c r="L32" s="6"/>
      <c r="M32"/>
      <c r="N32"/>
    </row>
    <row r="33" spans="2:19" ht="20.100000000000001" customHeight="1" x14ac:dyDescent="0.2">
      <c r="B33" s="39" t="s">
        <v>8</v>
      </c>
      <c r="C33" s="40">
        <v>53047.136999999981</v>
      </c>
      <c r="D33" s="40">
        <v>451195.34699999995</v>
      </c>
      <c r="E33" s="17"/>
      <c r="F33" s="39" t="s">
        <v>8</v>
      </c>
      <c r="G33" s="40">
        <v>140.14200000000002</v>
      </c>
      <c r="H33" s="40">
        <v>1297.066</v>
      </c>
      <c r="I33"/>
      <c r="J33" s="34"/>
      <c r="K33" s="6"/>
      <c r="L33" s="6"/>
      <c r="M33"/>
      <c r="N33"/>
      <c r="R33" s="12"/>
      <c r="S33" s="12"/>
    </row>
    <row r="34" spans="2:19" x14ac:dyDescent="0.2">
      <c r="E34"/>
      <c r="F34"/>
      <c r="G34"/>
      <c r="H34"/>
      <c r="I34"/>
      <c r="J34"/>
      <c r="K34"/>
      <c r="L34"/>
      <c r="M34"/>
      <c r="N34"/>
      <c r="R34" s="12"/>
      <c r="S34" s="12"/>
    </row>
    <row r="35" spans="2:19" x14ac:dyDescent="0.2">
      <c r="C35" s="16"/>
      <c r="E35"/>
      <c r="F35" s="42"/>
      <c r="G35"/>
      <c r="H35"/>
      <c r="I35"/>
      <c r="J35"/>
      <c r="K35"/>
      <c r="M35"/>
      <c r="N35"/>
    </row>
    <row r="36" spans="2:19" x14ac:dyDescent="0.2">
      <c r="B36" s="16"/>
      <c r="C36" s="16"/>
      <c r="D36" s="16"/>
      <c r="E36" s="16"/>
      <c r="F36" s="42"/>
      <c r="G36" s="17"/>
      <c r="H36" s="17"/>
      <c r="I36"/>
      <c r="J36"/>
      <c r="K36"/>
      <c r="L36"/>
      <c r="M36"/>
      <c r="N36"/>
    </row>
    <row r="37" spans="2:19" x14ac:dyDescent="0.2">
      <c r="C37" s="17"/>
      <c r="D37"/>
      <c r="E37"/>
      <c r="F37" s="42"/>
      <c r="G37"/>
      <c r="H37"/>
      <c r="I37"/>
      <c r="J37"/>
      <c r="K37"/>
      <c r="L37"/>
      <c r="M37"/>
    </row>
    <row r="38" spans="2:19" x14ac:dyDescent="0.2">
      <c r="C38" s="16"/>
      <c r="D38"/>
      <c r="F38" s="42"/>
      <c r="G38" s="25"/>
      <c r="H38" s="25"/>
      <c r="I38"/>
      <c r="J38" s="25"/>
      <c r="K38" s="25"/>
      <c r="L38"/>
      <c r="M38"/>
    </row>
    <row r="39" spans="2:19" x14ac:dyDescent="0.2">
      <c r="C39" s="17"/>
      <c r="F39" s="42"/>
      <c r="G39" s="25"/>
      <c r="H39" s="25"/>
      <c r="I39" s="25"/>
      <c r="J39" s="25"/>
      <c r="K39" s="25"/>
      <c r="L39"/>
      <c r="M39"/>
    </row>
    <row r="40" spans="2:19" x14ac:dyDescent="0.2">
      <c r="C40" s="16"/>
      <c r="F40" s="42"/>
      <c r="G40" s="25"/>
      <c r="H40" s="25"/>
      <c r="I40" s="25"/>
      <c r="J40" s="25"/>
      <c r="K40" s="25"/>
      <c r="L40"/>
      <c r="M40"/>
    </row>
    <row r="41" spans="2:19" x14ac:dyDescent="0.2">
      <c r="C41" s="17"/>
      <c r="D41"/>
      <c r="F41" s="42"/>
      <c r="G41" s="25"/>
      <c r="H41" s="25"/>
      <c r="I41" s="25"/>
      <c r="J41" s="25"/>
      <c r="K41" s="25"/>
      <c r="L41"/>
      <c r="M41"/>
    </row>
    <row r="42" spans="2:19" x14ac:dyDescent="0.2">
      <c r="C42" s="17"/>
      <c r="F42" s="42"/>
      <c r="G42" s="25"/>
      <c r="H42" s="25"/>
      <c r="I42" s="25"/>
      <c r="J42" s="25"/>
      <c r="K42" s="25"/>
      <c r="L42"/>
      <c r="M42"/>
    </row>
    <row r="43" spans="2:19" x14ac:dyDescent="0.2">
      <c r="E43"/>
      <c r="F43" s="42"/>
      <c r="G43" s="25"/>
      <c r="H43" s="25"/>
      <c r="I43" s="25"/>
      <c r="J43" s="25"/>
      <c r="K43" s="25"/>
      <c r="L43"/>
      <c r="M43"/>
    </row>
    <row r="44" spans="2:19" x14ac:dyDescent="0.2">
      <c r="E44"/>
      <c r="F44" s="42"/>
      <c r="G44" s="25"/>
      <c r="H44" s="25"/>
      <c r="I44" s="25"/>
      <c r="J44" s="25"/>
      <c r="K44" s="25"/>
      <c r="L44"/>
      <c r="M44"/>
    </row>
    <row r="45" spans="2:19" x14ac:dyDescent="0.2">
      <c r="C45"/>
      <c r="D45"/>
      <c r="G45" s="25"/>
      <c r="H45" s="25"/>
      <c r="I45" s="25"/>
      <c r="J45" s="25"/>
      <c r="K45" s="25"/>
      <c r="L45"/>
      <c r="M45"/>
    </row>
    <row r="46" spans="2:19" x14ac:dyDescent="0.2">
      <c r="C46"/>
      <c r="D46"/>
      <c r="E46"/>
      <c r="F46"/>
      <c r="G46" s="25"/>
      <c r="H46" s="25"/>
      <c r="I46" s="25"/>
      <c r="J46" s="25"/>
      <c r="K46" s="25"/>
    </row>
    <row r="47" spans="2:19" x14ac:dyDescent="0.2">
      <c r="C47"/>
      <c r="D47"/>
      <c r="E47"/>
      <c r="F47"/>
      <c r="G47" s="25"/>
      <c r="H47" s="25"/>
      <c r="I47" s="25"/>
      <c r="J47" s="25"/>
      <c r="K47" s="25"/>
    </row>
    <row r="48" spans="2:19" x14ac:dyDescent="0.2">
      <c r="C48"/>
      <c r="E48"/>
      <c r="F48"/>
      <c r="G48" s="25"/>
      <c r="H48" s="25"/>
      <c r="I48" s="25"/>
      <c r="J48" s="25"/>
      <c r="K48" s="25"/>
    </row>
    <row r="49" spans="3:11" x14ac:dyDescent="0.2">
      <c r="D49"/>
      <c r="F49"/>
      <c r="G49" s="25"/>
      <c r="H49" s="25"/>
      <c r="I49"/>
      <c r="J49" s="25"/>
      <c r="K49" s="25"/>
    </row>
    <row r="50" spans="3:11" x14ac:dyDescent="0.2">
      <c r="D50"/>
      <c r="F50"/>
      <c r="G50" s="25"/>
      <c r="H50" s="25"/>
      <c r="I50"/>
      <c r="J50" s="25"/>
      <c r="K50" s="25"/>
    </row>
    <row r="51" spans="3:11" x14ac:dyDescent="0.2">
      <c r="C51"/>
      <c r="D51"/>
      <c r="F51"/>
      <c r="G51" s="25"/>
      <c r="H51" s="25"/>
      <c r="I51" s="25"/>
      <c r="J51" s="25"/>
      <c r="K51" s="25"/>
    </row>
    <row r="52" spans="3:11" x14ac:dyDescent="0.2">
      <c r="G52" s="25"/>
      <c r="H52" s="25"/>
      <c r="I52" s="25"/>
      <c r="J52" s="25"/>
      <c r="K52" s="25"/>
    </row>
    <row r="53" spans="3:11" x14ac:dyDescent="0.2">
      <c r="C53"/>
      <c r="G53" s="25"/>
      <c r="H53" s="25"/>
      <c r="I53" s="25"/>
      <c r="J53" s="25"/>
      <c r="K53" s="25"/>
    </row>
    <row r="54" spans="3:11" x14ac:dyDescent="0.2">
      <c r="G54" s="25"/>
      <c r="H54" s="25"/>
      <c r="I54" s="25"/>
      <c r="J54" s="25"/>
      <c r="K54" s="25"/>
    </row>
    <row r="55" spans="3:11" x14ac:dyDescent="0.2">
      <c r="D55"/>
      <c r="F55"/>
      <c r="G55" s="25"/>
      <c r="H55" s="25"/>
      <c r="I55" s="25"/>
      <c r="J55" s="25"/>
      <c r="K55" s="25"/>
    </row>
    <row r="56" spans="3:11" x14ac:dyDescent="0.2">
      <c r="G56" s="25"/>
      <c r="H56" s="25"/>
      <c r="I56" s="25"/>
      <c r="J56"/>
      <c r="K56"/>
    </row>
    <row r="57" spans="3:11" x14ac:dyDescent="0.2">
      <c r="G57" s="25"/>
      <c r="H57" s="25"/>
      <c r="I57" s="25"/>
      <c r="J57"/>
      <c r="K57"/>
    </row>
    <row r="58" spans="3:11" x14ac:dyDescent="0.2">
      <c r="C58"/>
      <c r="E58"/>
      <c r="F58"/>
      <c r="G58" s="25"/>
      <c r="H58" s="25"/>
      <c r="I58" s="25"/>
      <c r="J58"/>
      <c r="K58"/>
    </row>
    <row r="59" spans="3:11" x14ac:dyDescent="0.2">
      <c r="D59"/>
      <c r="E59"/>
      <c r="G59" s="25"/>
      <c r="H59" s="25"/>
      <c r="I59" s="25"/>
      <c r="J59"/>
      <c r="K59"/>
    </row>
    <row r="60" spans="3:11" x14ac:dyDescent="0.2">
      <c r="D60"/>
      <c r="E60"/>
      <c r="F60"/>
      <c r="G60" s="25"/>
      <c r="H60" s="25"/>
      <c r="I60" s="25"/>
      <c r="J60" s="25"/>
      <c r="K60" s="25"/>
    </row>
    <row r="61" spans="3:11" x14ac:dyDescent="0.2">
      <c r="D61"/>
      <c r="F61"/>
      <c r="G61" s="25"/>
      <c r="H61" s="25"/>
      <c r="I61" s="25"/>
      <c r="J61"/>
      <c r="K61"/>
    </row>
    <row r="62" spans="3:11" x14ac:dyDescent="0.2">
      <c r="D62"/>
      <c r="E62"/>
      <c r="F62"/>
      <c r="G62" s="25"/>
      <c r="H62" s="25"/>
      <c r="I62" s="25"/>
      <c r="J62"/>
      <c r="K62"/>
    </row>
    <row r="63" spans="3:11" x14ac:dyDescent="0.2">
      <c r="E63"/>
      <c r="F63"/>
      <c r="G63" s="25"/>
      <c r="H63" s="25"/>
      <c r="I63" s="25"/>
      <c r="J63"/>
      <c r="K63"/>
    </row>
    <row r="64" spans="3:11" x14ac:dyDescent="0.2">
      <c r="F64"/>
      <c r="G64" s="25"/>
      <c r="H64" s="25"/>
      <c r="I64" s="25"/>
      <c r="J64"/>
      <c r="K64"/>
    </row>
    <row r="65" spans="3:12" x14ac:dyDescent="0.2">
      <c r="G65" s="25"/>
      <c r="H65" s="25"/>
      <c r="I65" s="25"/>
      <c r="J65"/>
      <c r="K65"/>
    </row>
    <row r="66" spans="3:12" x14ac:dyDescent="0.2">
      <c r="C66"/>
      <c r="G66" s="25"/>
      <c r="H66" s="25"/>
      <c r="I66" s="25"/>
      <c r="J66"/>
      <c r="K66"/>
    </row>
    <row r="67" spans="3:12" x14ac:dyDescent="0.2">
      <c r="C67"/>
      <c r="G67" s="25"/>
      <c r="H67" s="25"/>
      <c r="I67" s="25"/>
      <c r="J67"/>
      <c r="K67"/>
    </row>
    <row r="68" spans="3:12" x14ac:dyDescent="0.2">
      <c r="C68"/>
      <c r="D68"/>
      <c r="F68"/>
      <c r="G68" s="25"/>
      <c r="H68" s="25"/>
      <c r="I68" s="25"/>
      <c r="J68"/>
      <c r="K68"/>
    </row>
    <row r="69" spans="3:12" x14ac:dyDescent="0.2">
      <c r="C69"/>
      <c r="D69"/>
      <c r="E69"/>
      <c r="F69"/>
      <c r="G69" s="25"/>
      <c r="H69" s="25"/>
      <c r="I69" s="25"/>
      <c r="J69"/>
      <c r="K69"/>
      <c r="L69"/>
    </row>
    <row r="70" spans="3:12" x14ac:dyDescent="0.2">
      <c r="D70"/>
      <c r="E70"/>
      <c r="F70"/>
      <c r="G70" s="25"/>
      <c r="H70" s="25"/>
      <c r="I70" s="25"/>
      <c r="J70"/>
      <c r="K70"/>
      <c r="L70"/>
    </row>
    <row r="71" spans="3:12" x14ac:dyDescent="0.2">
      <c r="G71" s="25"/>
      <c r="H71" s="25"/>
      <c r="I71" s="25"/>
      <c r="J71"/>
      <c r="K71"/>
      <c r="L71"/>
    </row>
    <row r="72" spans="3:12" x14ac:dyDescent="0.2">
      <c r="C72"/>
      <c r="E72"/>
      <c r="F72"/>
      <c r="G72" s="25"/>
      <c r="H72" s="25"/>
      <c r="I72" s="25"/>
      <c r="J72"/>
      <c r="K72"/>
      <c r="L72"/>
    </row>
    <row r="73" spans="3:12" x14ac:dyDescent="0.2">
      <c r="D73"/>
      <c r="E73"/>
      <c r="F73"/>
      <c r="G73" s="25"/>
      <c r="H73" s="25"/>
      <c r="I73" s="25"/>
      <c r="J73"/>
      <c r="K73"/>
      <c r="L73"/>
    </row>
    <row r="74" spans="3:12" x14ac:dyDescent="0.2">
      <c r="C74"/>
      <c r="G74" s="25"/>
      <c r="H74" s="25"/>
      <c r="I74" s="25"/>
      <c r="J74"/>
      <c r="K74"/>
      <c r="L74"/>
    </row>
    <row r="75" spans="3:12" x14ac:dyDescent="0.2">
      <c r="E75"/>
      <c r="F75"/>
      <c r="G75" s="25"/>
      <c r="H75" s="25"/>
      <c r="I75" s="25"/>
      <c r="J75"/>
      <c r="K75"/>
      <c r="L75"/>
    </row>
    <row r="76" spans="3:12" x14ac:dyDescent="0.2">
      <c r="C76"/>
      <c r="E76"/>
      <c r="F76"/>
      <c r="G76" s="25"/>
      <c r="H76" s="25"/>
      <c r="I76" s="25"/>
      <c r="J76"/>
      <c r="K76"/>
      <c r="L76"/>
    </row>
    <row r="77" spans="3:12" x14ac:dyDescent="0.2">
      <c r="F77"/>
      <c r="G77" s="25"/>
      <c r="H77" s="25"/>
      <c r="I77" s="25"/>
      <c r="J77"/>
      <c r="K77"/>
      <c r="L77"/>
    </row>
    <row r="78" spans="3:12" x14ac:dyDescent="0.2">
      <c r="C78"/>
      <c r="G78" s="25"/>
      <c r="H78" s="25"/>
      <c r="I78" s="25"/>
      <c r="J78"/>
      <c r="K78"/>
      <c r="L78"/>
    </row>
    <row r="79" spans="3:12" x14ac:dyDescent="0.2">
      <c r="C79"/>
      <c r="G79" s="25"/>
      <c r="H79" s="25"/>
      <c r="I79"/>
      <c r="J79"/>
      <c r="K79"/>
      <c r="L79"/>
    </row>
    <row r="80" spans="3:12" x14ac:dyDescent="0.2">
      <c r="C80"/>
      <c r="D80"/>
      <c r="E80"/>
      <c r="F80"/>
      <c r="G80" s="25"/>
      <c r="H80" s="25"/>
      <c r="I80"/>
      <c r="J80"/>
      <c r="K80"/>
      <c r="L80"/>
    </row>
    <row r="81" spans="3:12" x14ac:dyDescent="0.2">
      <c r="C81"/>
      <c r="G81" s="25"/>
      <c r="H81" s="25"/>
      <c r="K81"/>
      <c r="L81"/>
    </row>
    <row r="82" spans="3:12" x14ac:dyDescent="0.2">
      <c r="C82"/>
      <c r="D82"/>
      <c r="E82"/>
      <c r="F82"/>
      <c r="G82" s="25"/>
      <c r="H82" s="25"/>
      <c r="I82"/>
      <c r="K82"/>
      <c r="L82"/>
    </row>
    <row r="83" spans="3:12" x14ac:dyDescent="0.2">
      <c r="C83"/>
      <c r="G83" s="25"/>
      <c r="H83" s="25"/>
      <c r="I83"/>
    </row>
    <row r="84" spans="3:12" x14ac:dyDescent="0.2">
      <c r="C84"/>
      <c r="E84"/>
      <c r="F84"/>
      <c r="G84" s="25"/>
      <c r="H84" s="25"/>
      <c r="I84"/>
    </row>
    <row r="85" spans="3:12" x14ac:dyDescent="0.2">
      <c r="G85" s="25"/>
      <c r="H85" s="25"/>
      <c r="I85"/>
    </row>
    <row r="86" spans="3:12" x14ac:dyDescent="0.2">
      <c r="G86" s="25"/>
      <c r="H86" s="25"/>
      <c r="I86"/>
    </row>
    <row r="87" spans="3:12" x14ac:dyDescent="0.2">
      <c r="C87"/>
      <c r="F87"/>
      <c r="G87" s="25"/>
      <c r="H87" s="25"/>
      <c r="I87"/>
    </row>
    <row r="88" spans="3:12" x14ac:dyDescent="0.2">
      <c r="D88"/>
      <c r="E88"/>
      <c r="F88"/>
      <c r="G88" s="25"/>
      <c r="H88" s="25"/>
      <c r="I88"/>
    </row>
    <row r="89" spans="3:12" x14ac:dyDescent="0.2">
      <c r="D89"/>
      <c r="F89"/>
      <c r="G89" s="25"/>
      <c r="H89" s="25"/>
      <c r="I89"/>
    </row>
    <row r="90" spans="3:12" x14ac:dyDescent="0.2">
      <c r="C90"/>
      <c r="E90"/>
      <c r="F90"/>
      <c r="G90" s="25"/>
      <c r="H90" s="25"/>
      <c r="I90"/>
    </row>
    <row r="91" spans="3:12" x14ac:dyDescent="0.2">
      <c r="D91"/>
      <c r="E91"/>
      <c r="F91"/>
      <c r="G91" s="25"/>
      <c r="H91" s="25"/>
      <c r="I91"/>
    </row>
    <row r="92" spans="3:12" x14ac:dyDescent="0.2">
      <c r="C92"/>
      <c r="D92"/>
      <c r="E92"/>
      <c r="F92"/>
      <c r="G92" s="25"/>
      <c r="H92" s="25"/>
      <c r="I92"/>
    </row>
    <row r="93" spans="3:12" x14ac:dyDescent="0.2">
      <c r="C93"/>
      <c r="D93"/>
      <c r="F93"/>
      <c r="G93" s="25"/>
      <c r="H93" s="25"/>
      <c r="I93"/>
    </row>
    <row r="94" spans="3:12" x14ac:dyDescent="0.2">
      <c r="D94"/>
      <c r="F94"/>
      <c r="G94" s="25"/>
      <c r="H94" s="25"/>
      <c r="I94"/>
    </row>
    <row r="95" spans="3:12" x14ac:dyDescent="0.2">
      <c r="G95" s="25"/>
      <c r="H95" s="25"/>
      <c r="I95"/>
    </row>
    <row r="96" spans="3:12" x14ac:dyDescent="0.2">
      <c r="G96" s="25"/>
      <c r="H96" s="25"/>
      <c r="I96"/>
    </row>
    <row r="97" spans="4:9" x14ac:dyDescent="0.2">
      <c r="D97"/>
      <c r="E97"/>
      <c r="F97"/>
      <c r="G97" s="25"/>
      <c r="H97" s="25"/>
      <c r="I97"/>
    </row>
    <row r="98" spans="4:9" x14ac:dyDescent="0.2">
      <c r="G98" s="25"/>
      <c r="H98" s="25"/>
      <c r="I98"/>
    </row>
    <row r="99" spans="4:9" x14ac:dyDescent="0.2">
      <c r="G99" s="25"/>
      <c r="H99" s="25"/>
      <c r="I99"/>
    </row>
    <row r="100" spans="4:9" x14ac:dyDescent="0.2">
      <c r="D100"/>
      <c r="E100"/>
      <c r="F100"/>
      <c r="G100" s="25"/>
      <c r="H100" s="25"/>
      <c r="I100"/>
    </row>
    <row r="101" spans="4:9" x14ac:dyDescent="0.2">
      <c r="D101"/>
      <c r="E101"/>
      <c r="F101"/>
      <c r="G101" s="25"/>
      <c r="H101" s="25"/>
      <c r="I101"/>
    </row>
    <row r="102" spans="4:9" x14ac:dyDescent="0.2">
      <c r="E102"/>
      <c r="F102"/>
      <c r="G102" s="25"/>
      <c r="H102" s="25"/>
      <c r="I102"/>
    </row>
    <row r="103" spans="4:9" x14ac:dyDescent="0.2">
      <c r="E103"/>
      <c r="F103"/>
      <c r="G103" s="25"/>
      <c r="H103" s="25"/>
      <c r="I103"/>
    </row>
    <row r="104" spans="4:9" x14ac:dyDescent="0.2">
      <c r="D104"/>
      <c r="F104"/>
      <c r="G104" s="25"/>
      <c r="H104" s="25"/>
      <c r="I104"/>
    </row>
    <row r="105" spans="4:9" x14ac:dyDescent="0.2">
      <c r="E105"/>
      <c r="F105"/>
      <c r="G105" s="25"/>
      <c r="H105" s="25"/>
    </row>
    <row r="106" spans="4:9" x14ac:dyDescent="0.2">
      <c r="D106"/>
      <c r="E106"/>
      <c r="F106"/>
      <c r="G106" s="25"/>
      <c r="H106" s="25"/>
    </row>
    <row r="107" spans="4:9" x14ac:dyDescent="0.2">
      <c r="D107"/>
      <c r="E107"/>
      <c r="F107"/>
      <c r="G107" s="25"/>
      <c r="H107" s="25"/>
    </row>
    <row r="108" spans="4:9" x14ac:dyDescent="0.2">
      <c r="D108"/>
      <c r="E108"/>
      <c r="F108"/>
      <c r="G108" s="25"/>
      <c r="H108" s="25"/>
    </row>
    <row r="109" spans="4:9" x14ac:dyDescent="0.2">
      <c r="G109" s="12"/>
      <c r="H109" s="12"/>
    </row>
  </sheetData>
  <sortState ref="O5:Q11">
    <sortCondition descending="1" ref="Q5:Q11"/>
  </sortState>
  <hyperlinks>
    <hyperlink ref="K20" location="ÍNDICE!A1" display="Voltar ao índice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showGridLines="0" workbookViewId="0"/>
  </sheetViews>
  <sheetFormatPr defaultRowHeight="12.75" x14ac:dyDescent="0.2"/>
  <cols>
    <col min="1" max="1" width="2.28515625" customWidth="1"/>
    <col min="2" max="2" width="28.42578125" customWidth="1"/>
    <col min="3" max="3" width="14" customWidth="1"/>
    <col min="4" max="17" width="12.7109375" customWidth="1"/>
  </cols>
  <sheetData>
    <row r="1" spans="2:17" ht="30" customHeight="1" x14ac:dyDescent="0.2">
      <c r="B1" s="2" t="s">
        <v>78</v>
      </c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24.95" customHeight="1" x14ac:dyDescent="0.2">
      <c r="B2" s="3" t="s">
        <v>52</v>
      </c>
      <c r="C2" s="3" t="s">
        <v>1</v>
      </c>
      <c r="D2" s="5" t="s">
        <v>59</v>
      </c>
      <c r="E2" s="5" t="s">
        <v>60</v>
      </c>
      <c r="F2" s="5" t="s">
        <v>61</v>
      </c>
      <c r="G2" s="5">
        <v>2013</v>
      </c>
      <c r="H2" s="5">
        <v>2014</v>
      </c>
      <c r="I2" s="5">
        <v>2015</v>
      </c>
      <c r="J2" s="5">
        <v>2016</v>
      </c>
      <c r="K2" s="5">
        <v>2017</v>
      </c>
      <c r="L2" s="5">
        <v>2018</v>
      </c>
      <c r="M2" s="5">
        <v>2019</v>
      </c>
      <c r="N2" s="5">
        <v>2020</v>
      </c>
      <c r="O2" s="5">
        <v>2021</v>
      </c>
      <c r="P2" s="5">
        <v>2022</v>
      </c>
    </row>
    <row r="3" spans="2:17" ht="24.95" customHeight="1" x14ac:dyDescent="0.2">
      <c r="B3" s="95" t="s">
        <v>56</v>
      </c>
      <c r="C3" s="96" t="s">
        <v>62</v>
      </c>
      <c r="D3" s="112">
        <v>25477.646000000001</v>
      </c>
      <c r="E3" s="110">
        <v>30780.391</v>
      </c>
      <c r="F3" s="112">
        <v>29054.681</v>
      </c>
      <c r="G3" s="110">
        <v>29430.596000000001</v>
      </c>
      <c r="H3" s="110">
        <v>22784.885999999999</v>
      </c>
      <c r="I3" s="110">
        <v>23849.795190000001</v>
      </c>
      <c r="J3" s="110">
        <v>25811.774170000001</v>
      </c>
      <c r="K3" s="110">
        <v>28053.199000000001</v>
      </c>
      <c r="L3" s="110">
        <v>28543.427</v>
      </c>
      <c r="M3" s="110">
        <v>31505.293000000001</v>
      </c>
      <c r="N3" s="110">
        <v>27394.237000000001</v>
      </c>
      <c r="O3" s="110">
        <v>29794.856</v>
      </c>
      <c r="P3" s="110"/>
    </row>
    <row r="4" spans="2:17" ht="30" customHeight="1" x14ac:dyDescent="0.2">
      <c r="B4" s="97" t="s">
        <v>57</v>
      </c>
      <c r="C4" s="98" t="s">
        <v>62</v>
      </c>
      <c r="D4" s="112">
        <v>50712.741000000002</v>
      </c>
      <c r="E4" s="110">
        <v>50041.709000000003</v>
      </c>
      <c r="F4" s="112">
        <v>54921.689999999995</v>
      </c>
      <c r="G4" s="110">
        <v>56554.964999999997</v>
      </c>
      <c r="H4" s="110">
        <v>48967.983999999997</v>
      </c>
      <c r="I4" s="110">
        <v>43125.308420000001</v>
      </c>
      <c r="J4" s="110">
        <v>42271.0651</v>
      </c>
      <c r="K4" s="110">
        <v>39304.995999999999</v>
      </c>
      <c r="L4" s="110">
        <v>35883.019</v>
      </c>
      <c r="M4" s="110">
        <v>34363.438000000002</v>
      </c>
      <c r="N4" s="110">
        <v>36902.760999999999</v>
      </c>
      <c r="O4" s="110">
        <v>36830.514999999999</v>
      </c>
      <c r="P4" s="110"/>
    </row>
    <row r="5" spans="2:17" ht="18" customHeight="1" x14ac:dyDescent="0.2">
      <c r="B5" s="113" t="s">
        <v>99</v>
      </c>
      <c r="C5" s="53"/>
      <c r="D5" s="53"/>
      <c r="E5" s="53"/>
      <c r="F5" s="53"/>
      <c r="G5" s="53"/>
      <c r="H5" s="53"/>
      <c r="K5" s="1"/>
      <c r="L5" s="1"/>
      <c r="M5" s="1"/>
      <c r="N5" s="1"/>
      <c r="O5" s="1"/>
      <c r="P5" s="1"/>
      <c r="Q5" s="1"/>
    </row>
    <row r="6" spans="2:17" x14ac:dyDescent="0.2">
      <c r="B6" s="59"/>
      <c r="C6" s="59"/>
      <c r="D6" s="59"/>
      <c r="E6" s="59"/>
    </row>
    <row r="7" spans="2:17" x14ac:dyDescent="0.2">
      <c r="B7" s="60"/>
      <c r="C7" s="17"/>
      <c r="D7" s="17"/>
      <c r="E7" s="17"/>
      <c r="O7" s="23" t="s">
        <v>9</v>
      </c>
      <c r="P7" s="13"/>
    </row>
    <row r="8" spans="2:17" x14ac:dyDescent="0.2">
      <c r="B8" s="17"/>
      <c r="C8" s="17"/>
      <c r="D8" s="17"/>
      <c r="E8" s="17"/>
      <c r="G8" s="25"/>
      <c r="H8" s="25"/>
      <c r="I8" s="25"/>
      <c r="J8" s="25"/>
      <c r="K8" s="25"/>
      <c r="L8" s="25"/>
    </row>
    <row r="9" spans="2:17" x14ac:dyDescent="0.2">
      <c r="L9" s="25"/>
    </row>
    <row r="10" spans="2:17" x14ac:dyDescent="0.2">
      <c r="G10" s="17"/>
      <c r="H10" s="17"/>
      <c r="I10" s="17"/>
      <c r="J10" s="17"/>
      <c r="K10" s="17"/>
    </row>
    <row r="12" spans="2:17" x14ac:dyDescent="0.2">
      <c r="F12" s="17"/>
      <c r="G12" s="17"/>
      <c r="H12" s="17"/>
      <c r="I12" s="17"/>
      <c r="M12" s="64"/>
      <c r="N12" s="64"/>
      <c r="O12" s="64"/>
    </row>
    <row r="13" spans="2:17" x14ac:dyDescent="0.2">
      <c r="M13" s="64"/>
      <c r="N13" s="64"/>
      <c r="O13" s="64"/>
    </row>
    <row r="14" spans="2:17" x14ac:dyDescent="0.2">
      <c r="M14" s="111"/>
      <c r="N14" s="111"/>
      <c r="O14" s="111"/>
    </row>
    <row r="19" spans="12:14" x14ac:dyDescent="0.2">
      <c r="L19" s="64"/>
      <c r="M19" s="64"/>
      <c r="N19" s="64"/>
    </row>
    <row r="20" spans="12:14" x14ac:dyDescent="0.2">
      <c r="L20" s="64"/>
      <c r="M20" s="64"/>
      <c r="N20" s="64"/>
    </row>
  </sheetData>
  <hyperlinks>
    <hyperlink ref="O7" location="ÍNDICE!A1" display="Voltar ao índice"/>
  </hyperlinks>
  <pageMargins left="0.7" right="0.7" top="0.75" bottom="0.75" header="0.3" footer="0.3"/>
  <pageSetup paperSize="9" orientation="portrait" r:id="rId1"/>
  <ignoredErrors>
    <ignoredError sqref="D2:F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6"/>
  <sheetViews>
    <sheetView showGridLines="0" zoomScale="95" zoomScaleNormal="95" workbookViewId="0"/>
  </sheetViews>
  <sheetFormatPr defaultRowHeight="12.75" x14ac:dyDescent="0.2"/>
  <cols>
    <col min="1" max="1" width="2.140625" style="1" customWidth="1"/>
    <col min="2" max="2" width="14.28515625" style="1" customWidth="1"/>
    <col min="3" max="3" width="29.5703125" style="1" customWidth="1"/>
    <col min="4" max="4" width="15.5703125" style="1" customWidth="1"/>
    <col min="5" max="18" width="11.7109375" style="1" customWidth="1"/>
    <col min="19" max="16384" width="9.140625" style="1"/>
  </cols>
  <sheetData>
    <row r="1" spans="2:18" ht="30" customHeight="1" x14ac:dyDescent="0.2">
      <c r="B1" s="2" t="s">
        <v>92</v>
      </c>
      <c r="C1" s="2"/>
    </row>
    <row r="2" spans="2:18" ht="24.95" customHeight="1" x14ac:dyDescent="0.2">
      <c r="B2" s="3" t="s">
        <v>0</v>
      </c>
      <c r="C2" s="3" t="s">
        <v>52</v>
      </c>
      <c r="D2" s="4" t="s">
        <v>1</v>
      </c>
      <c r="E2" s="5">
        <v>2010</v>
      </c>
      <c r="F2" s="5">
        <v>2011</v>
      </c>
      <c r="G2" s="5">
        <v>2012</v>
      </c>
      <c r="H2" s="5">
        <v>2013</v>
      </c>
      <c r="I2" s="5">
        <v>2014</v>
      </c>
      <c r="J2" s="5">
        <v>2015</v>
      </c>
      <c r="K2" s="5">
        <v>2016</v>
      </c>
      <c r="L2" s="5">
        <v>2017</v>
      </c>
      <c r="M2" s="5">
        <v>2018</v>
      </c>
      <c r="N2" s="5">
        <v>2019</v>
      </c>
      <c r="O2" s="5">
        <v>2020</v>
      </c>
      <c r="P2" s="5">
        <v>2021</v>
      </c>
      <c r="Q2" s="5">
        <v>2022</v>
      </c>
    </row>
    <row r="3" spans="2:18" ht="30" customHeight="1" x14ac:dyDescent="0.2">
      <c r="B3" s="97" t="s">
        <v>54</v>
      </c>
      <c r="C3" s="98" t="s">
        <v>53</v>
      </c>
      <c r="D3" s="99" t="s">
        <v>55</v>
      </c>
      <c r="E3" s="81">
        <v>3.2850000000000001</v>
      </c>
      <c r="F3" s="82">
        <v>3.504</v>
      </c>
      <c r="G3" s="81">
        <v>3.504</v>
      </c>
      <c r="H3" s="81">
        <v>3.7959999999999998</v>
      </c>
      <c r="I3" s="81">
        <v>3.7959999999999998</v>
      </c>
      <c r="J3" s="81">
        <v>3.6865000000000001</v>
      </c>
      <c r="K3" s="81">
        <v>3.7959999999999998</v>
      </c>
      <c r="L3" s="81">
        <v>3.504</v>
      </c>
      <c r="M3" s="81">
        <v>3.504</v>
      </c>
      <c r="N3" s="81">
        <v>3.504</v>
      </c>
      <c r="O3" s="81">
        <v>3.2850000000000001</v>
      </c>
      <c r="P3" s="51"/>
      <c r="Q3" s="51"/>
    </row>
    <row r="4" spans="2:18" ht="16.5" customHeight="1" x14ac:dyDescent="0.2">
      <c r="B4" s="52" t="s">
        <v>79</v>
      </c>
      <c r="C4" s="53"/>
      <c r="D4" s="53"/>
      <c r="E4" s="53"/>
      <c r="F4" s="53"/>
      <c r="G4" s="53"/>
      <c r="H4" s="53"/>
      <c r="I4"/>
      <c r="J4"/>
    </row>
    <row r="5" spans="2:18" x14ac:dyDescent="0.2">
      <c r="B5" s="128"/>
      <c r="C5" s="129"/>
      <c r="D5" s="129"/>
      <c r="E5" s="129"/>
      <c r="F5" s="129"/>
      <c r="G5" s="129"/>
      <c r="H5" s="129"/>
      <c r="I5"/>
      <c r="J5"/>
    </row>
    <row r="6" spans="2:18" x14ac:dyDescent="0.2">
      <c r="P6" s="23" t="s">
        <v>9</v>
      </c>
    </row>
    <row r="7" spans="2:18" x14ac:dyDescent="0.2">
      <c r="Q7" s="54"/>
    </row>
    <row r="8" spans="2:18" x14ac:dyDescent="0.2">
      <c r="E8" s="55"/>
      <c r="F8" s="55"/>
      <c r="G8" s="55"/>
      <c r="H8" s="55"/>
      <c r="I8" s="55"/>
      <c r="J8" s="55"/>
      <c r="K8" s="55"/>
      <c r="L8" s="55"/>
    </row>
    <row r="9" spans="2:18" x14ac:dyDescent="0.2"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</row>
    <row r="11" spans="2:18" x14ac:dyDescent="0.2"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</row>
    <row r="15" spans="2:18" x14ac:dyDescent="0.2"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6"/>
    </row>
    <row r="16" spans="2:18" x14ac:dyDescent="0.2"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6"/>
    </row>
  </sheetData>
  <mergeCells count="1">
    <mergeCell ref="B5:H5"/>
  </mergeCells>
  <hyperlinks>
    <hyperlink ref="P6" location="ÍNDICE!A1" display="Voltar ao índice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2"/>
  <sheetViews>
    <sheetView showGridLines="0" workbookViewId="0"/>
  </sheetViews>
  <sheetFormatPr defaultRowHeight="12.75" x14ac:dyDescent="0.2"/>
  <cols>
    <col min="1" max="1" width="2.28515625" style="1" customWidth="1"/>
    <col min="2" max="2" width="31" style="1" customWidth="1"/>
    <col min="3" max="3" width="10.85546875" style="1" customWidth="1"/>
    <col min="4" max="17" width="12.7109375" style="1" customWidth="1"/>
    <col min="18" max="16384" width="9.140625" style="1"/>
  </cols>
  <sheetData>
    <row r="1" spans="2:16" ht="26.1" customHeight="1" x14ac:dyDescent="0.2">
      <c r="B1" s="2" t="s">
        <v>63</v>
      </c>
    </row>
    <row r="2" spans="2:16" ht="24" customHeight="1" x14ac:dyDescent="0.2">
      <c r="B2" s="2" t="s">
        <v>76</v>
      </c>
    </row>
    <row r="3" spans="2:16" ht="23.25" customHeight="1" x14ac:dyDescent="0.2">
      <c r="B3" s="3" t="s">
        <v>52</v>
      </c>
      <c r="C3" s="4" t="s">
        <v>1</v>
      </c>
      <c r="D3" s="5">
        <v>2010</v>
      </c>
      <c r="E3" s="5">
        <v>2011</v>
      </c>
      <c r="F3" s="5">
        <v>2012</v>
      </c>
      <c r="G3" s="5">
        <v>2013</v>
      </c>
      <c r="H3" s="5">
        <v>2014</v>
      </c>
      <c r="I3" s="5">
        <v>2015</v>
      </c>
      <c r="J3" s="5">
        <v>2016</v>
      </c>
      <c r="K3" s="5">
        <v>2017</v>
      </c>
      <c r="L3" s="5">
        <v>2018</v>
      </c>
      <c r="M3" s="5">
        <v>2019</v>
      </c>
      <c r="N3" s="5">
        <v>2020</v>
      </c>
      <c r="O3" s="5">
        <v>2021</v>
      </c>
      <c r="P3" s="5">
        <v>2022</v>
      </c>
    </row>
    <row r="4" spans="2:16" ht="15.95" customHeight="1" x14ac:dyDescent="0.2">
      <c r="B4" s="98" t="s">
        <v>58</v>
      </c>
      <c r="C4" s="93" t="s">
        <v>62</v>
      </c>
      <c r="D4" s="61">
        <v>25477.646000000001</v>
      </c>
      <c r="E4" s="61">
        <v>30780.391</v>
      </c>
      <c r="F4" s="61">
        <v>29054.681</v>
      </c>
      <c r="G4" s="61">
        <v>29430.596000000001</v>
      </c>
      <c r="H4" s="61">
        <v>22784.885999999999</v>
      </c>
      <c r="I4" s="61">
        <v>23849.795190000001</v>
      </c>
      <c r="J4" s="61">
        <v>25811.774170000001</v>
      </c>
      <c r="K4" s="61">
        <v>28053.199000000001</v>
      </c>
      <c r="L4" s="61">
        <v>28543.427</v>
      </c>
      <c r="M4" s="61">
        <v>31505.293000000001</v>
      </c>
      <c r="N4" s="61">
        <v>27394.237000000001</v>
      </c>
      <c r="O4" s="61">
        <v>29794.856</v>
      </c>
      <c r="P4" s="61"/>
    </row>
    <row r="5" spans="2:16" ht="15.95" customHeight="1" x14ac:dyDescent="0.2">
      <c r="B5" s="100" t="s">
        <v>64</v>
      </c>
      <c r="C5" s="101" t="s">
        <v>62</v>
      </c>
      <c r="D5" s="62">
        <v>42388.546999999999</v>
      </c>
      <c r="E5" s="62">
        <v>39948.025999999998</v>
      </c>
      <c r="F5" s="62">
        <v>44515.839999999997</v>
      </c>
      <c r="G5" s="62">
        <v>50851.995999999999</v>
      </c>
      <c r="H5" s="62">
        <v>50342.218999999997</v>
      </c>
      <c r="I5" s="62">
        <v>47703.534</v>
      </c>
      <c r="J5" s="62">
        <v>47667.976999999999</v>
      </c>
      <c r="K5" s="62">
        <v>49365.440999999999</v>
      </c>
      <c r="L5" s="62">
        <v>46773.66</v>
      </c>
      <c r="M5" s="62">
        <v>43050.811000000002</v>
      </c>
      <c r="N5" s="62">
        <v>34212.063000000002</v>
      </c>
      <c r="O5" s="62">
        <v>34443.288</v>
      </c>
      <c r="P5" s="62">
        <v>28971.893</v>
      </c>
    </row>
    <row r="6" spans="2:16" ht="15.95" customHeight="1" x14ac:dyDescent="0.2">
      <c r="B6" s="102" t="s">
        <v>65</v>
      </c>
      <c r="C6" s="103" t="s">
        <v>62</v>
      </c>
      <c r="D6" s="63">
        <v>2932.0509999999999</v>
      </c>
      <c r="E6" s="63">
        <v>4100.6360000000004</v>
      </c>
      <c r="F6" s="63">
        <v>4656.8450000000003</v>
      </c>
      <c r="G6" s="63">
        <v>4878.9120000000003</v>
      </c>
      <c r="H6" s="63">
        <v>6026.03</v>
      </c>
      <c r="I6" s="63">
        <v>7179.5730000000003</v>
      </c>
      <c r="J6" s="63">
        <v>6598.7079999999996</v>
      </c>
      <c r="K6" s="63">
        <v>8532.31</v>
      </c>
      <c r="L6" s="63">
        <v>8369.7350000000006</v>
      </c>
      <c r="M6" s="63">
        <v>9551.8240000000005</v>
      </c>
      <c r="N6" s="63">
        <v>7663.5050000000001</v>
      </c>
      <c r="O6" s="63">
        <v>5923.3829999999998</v>
      </c>
      <c r="P6" s="63">
        <v>6687.817</v>
      </c>
    </row>
    <row r="7" spans="2:16" ht="6" customHeight="1" x14ac:dyDescent="0.2">
      <c r="B7" s="98"/>
      <c r="C7" s="93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</row>
    <row r="8" spans="2:16" ht="24" customHeight="1" x14ac:dyDescent="0.2">
      <c r="B8" s="104" t="s">
        <v>66</v>
      </c>
      <c r="C8" s="105" t="s">
        <v>67</v>
      </c>
      <c r="D8" s="65">
        <f>(D6/D4)*100</f>
        <v>11.508327731690752</v>
      </c>
      <c r="E8" s="65">
        <f>(E6/E4)*100</f>
        <v>13.322234925475771</v>
      </c>
      <c r="F8" s="66">
        <f>(F6/F4)*100</f>
        <v>16.027864838715665</v>
      </c>
      <c r="G8" s="66">
        <f t="shared" ref="G8:K8" si="0">(G6/G4)*100</f>
        <v>16.577686704000151</v>
      </c>
      <c r="H8" s="66">
        <f t="shared" si="0"/>
        <v>26.447488040975937</v>
      </c>
      <c r="I8" s="66">
        <f t="shared" si="0"/>
        <v>30.10328995617677</v>
      </c>
      <c r="J8" s="66">
        <f t="shared" si="0"/>
        <v>25.564720799662876</v>
      </c>
      <c r="K8" s="66">
        <f t="shared" si="0"/>
        <v>30.414748777848828</v>
      </c>
      <c r="L8" s="66">
        <f t="shared" ref="L8:M8" si="1">(L6/L4)*100</f>
        <v>29.32281046701225</v>
      </c>
      <c r="M8" s="66">
        <f t="shared" si="1"/>
        <v>30.318156380897648</v>
      </c>
      <c r="N8" s="66">
        <f t="shared" ref="N8:O8" si="2">(N6/N4)*100</f>
        <v>27.974880264049695</v>
      </c>
      <c r="O8" s="66">
        <f t="shared" si="2"/>
        <v>19.880555891929802</v>
      </c>
      <c r="P8" s="66"/>
    </row>
    <row r="9" spans="2:16" ht="24" customHeight="1" x14ac:dyDescent="0.2">
      <c r="B9" s="106" t="s">
        <v>68</v>
      </c>
      <c r="C9" s="107" t="s">
        <v>62</v>
      </c>
      <c r="D9" s="67">
        <f>D4+D5-D6</f>
        <v>64934.142</v>
      </c>
      <c r="E9" s="67">
        <f>E4+E5-E6</f>
        <v>66627.781000000003</v>
      </c>
      <c r="F9" s="68">
        <f>F4+F5-F6</f>
        <v>68913.675999999992</v>
      </c>
      <c r="G9" s="68">
        <f t="shared" ref="G9:K9" si="3">G4+G5-G6</f>
        <v>75403.680000000008</v>
      </c>
      <c r="H9" s="68">
        <f t="shared" si="3"/>
        <v>67101.074999999997</v>
      </c>
      <c r="I9" s="68">
        <f t="shared" si="3"/>
        <v>64373.75619</v>
      </c>
      <c r="J9" s="68">
        <f t="shared" si="3"/>
        <v>66881.043170000004</v>
      </c>
      <c r="K9" s="68">
        <f t="shared" si="3"/>
        <v>68886.33</v>
      </c>
      <c r="L9" s="68">
        <f t="shared" ref="L9:M9" si="4">L4+L5-L6</f>
        <v>66947.351999999999</v>
      </c>
      <c r="M9" s="68">
        <f t="shared" si="4"/>
        <v>65004.280000000006</v>
      </c>
      <c r="N9" s="68">
        <f t="shared" ref="N9:O9" si="5">N4+N5-N6</f>
        <v>53942.795000000006</v>
      </c>
      <c r="O9" s="68">
        <f t="shared" si="5"/>
        <v>58314.760999999999</v>
      </c>
      <c r="P9" s="68"/>
    </row>
    <row r="10" spans="2:16" ht="24" customHeight="1" x14ac:dyDescent="0.2">
      <c r="B10" s="104" t="s">
        <v>69</v>
      </c>
      <c r="C10" s="105" t="s">
        <v>67</v>
      </c>
      <c r="D10" s="65">
        <f>(D4/D9)*100</f>
        <v>39.236132510998608</v>
      </c>
      <c r="E10" s="65">
        <f>(E4/E9)*100</f>
        <v>46.19753282793554</v>
      </c>
      <c r="F10" s="66">
        <f>(F4/F9)*100</f>
        <v>42.160979774174294</v>
      </c>
      <c r="G10" s="66">
        <f t="shared" ref="G10:K10" si="6">(G4/G9)*100</f>
        <v>39.030715742255552</v>
      </c>
      <c r="H10" s="66">
        <f t="shared" si="6"/>
        <v>33.956067022771244</v>
      </c>
      <c r="I10" s="66">
        <f t="shared" si="6"/>
        <v>37.048941372330383</v>
      </c>
      <c r="J10" s="66">
        <f t="shared" si="6"/>
        <v>38.593557974852381</v>
      </c>
      <c r="K10" s="66">
        <f t="shared" si="6"/>
        <v>40.723898340933538</v>
      </c>
      <c r="L10" s="66">
        <f t="shared" ref="L10:M10" si="7">(L4/L9)*100</f>
        <v>42.63563254899163</v>
      </c>
      <c r="M10" s="66">
        <f t="shared" si="7"/>
        <v>48.466490206491017</v>
      </c>
      <c r="N10" s="66">
        <f t="shared" ref="N10:O10" si="8">(N4/N9)*100</f>
        <v>50.783866501541119</v>
      </c>
      <c r="O10" s="66">
        <f t="shared" si="8"/>
        <v>51.093163187276033</v>
      </c>
      <c r="P10" s="66"/>
    </row>
    <row r="11" spans="2:16" ht="27.95" customHeight="1" x14ac:dyDescent="0.2">
      <c r="B11" s="108" t="s">
        <v>70</v>
      </c>
      <c r="C11" s="109" t="s">
        <v>67</v>
      </c>
      <c r="D11" s="69">
        <f>(D4-D6)/D9*100</f>
        <v>34.720709792392427</v>
      </c>
      <c r="E11" s="69">
        <f>(E4-E6)/E9*100</f>
        <v>40.042988974824176</v>
      </c>
      <c r="F11" s="70">
        <f>(F4-F6)/F9*100</f>
        <v>35.403474921291391</v>
      </c>
      <c r="G11" s="70">
        <f t="shared" ref="G11:K11" si="9">(G4-G6)/G9*100</f>
        <v>32.560325968175555</v>
      </c>
      <c r="H11" s="70">
        <f t="shared" si="9"/>
        <v>24.975540257738047</v>
      </c>
      <c r="I11" s="70">
        <f t="shared" si="9"/>
        <v>25.895991125323832</v>
      </c>
      <c r="J11" s="70">
        <f t="shared" si="9"/>
        <v>28.727222631925347</v>
      </c>
      <c r="K11" s="70">
        <f t="shared" si="9"/>
        <v>28.337826967992058</v>
      </c>
      <c r="L11" s="70">
        <f t="shared" ref="L11:M11" si="10">(L4-L6)/L9*100</f>
        <v>30.133666825239029</v>
      </c>
      <c r="M11" s="70">
        <f t="shared" si="10"/>
        <v>33.772343913354625</v>
      </c>
      <c r="N11" s="70">
        <f t="shared" ref="N11:O11" si="11">(N4-N6)/N9*100</f>
        <v>36.577140654280143</v>
      </c>
      <c r="O11" s="70">
        <f t="shared" si="11"/>
        <v>40.935558322874712</v>
      </c>
      <c r="P11" s="70"/>
    </row>
    <row r="12" spans="2:16" ht="15.95" customHeight="1" x14ac:dyDescent="0.2">
      <c r="B12" s="71"/>
      <c r="C12" s="58"/>
      <c r="D12" s="35"/>
      <c r="E12" s="35"/>
      <c r="F12" s="35"/>
      <c r="G12" s="35"/>
      <c r="H12" s="35"/>
    </row>
    <row r="13" spans="2:16" ht="24" customHeight="1" x14ac:dyDescent="0.2">
      <c r="B13" s="2" t="s">
        <v>77</v>
      </c>
    </row>
    <row r="14" spans="2:16" ht="24" customHeight="1" x14ac:dyDescent="0.2">
      <c r="B14" s="3" t="s">
        <v>52</v>
      </c>
      <c r="C14" s="4" t="s">
        <v>1</v>
      </c>
      <c r="D14" s="5">
        <v>2010</v>
      </c>
      <c r="E14" s="5">
        <v>2011</v>
      </c>
      <c r="F14" s="5">
        <v>2012</v>
      </c>
      <c r="G14" s="5">
        <v>2013</v>
      </c>
      <c r="H14" s="5">
        <v>2014</v>
      </c>
      <c r="I14" s="5">
        <v>2015</v>
      </c>
      <c r="J14" s="5">
        <v>2016</v>
      </c>
      <c r="K14" s="5">
        <v>2017</v>
      </c>
      <c r="L14" s="5">
        <v>2018</v>
      </c>
      <c r="M14" s="5">
        <v>2019</v>
      </c>
      <c r="N14" s="5">
        <v>2020</v>
      </c>
      <c r="O14" s="5">
        <v>2021</v>
      </c>
      <c r="P14" s="5">
        <v>2022</v>
      </c>
    </row>
    <row r="15" spans="2:16" ht="15.95" customHeight="1" x14ac:dyDescent="0.2">
      <c r="B15" s="98" t="s">
        <v>58</v>
      </c>
      <c r="C15" s="93" t="s">
        <v>62</v>
      </c>
      <c r="D15" s="61">
        <v>50712.741000000002</v>
      </c>
      <c r="E15" s="61">
        <v>50041.709000000003</v>
      </c>
      <c r="F15" s="61">
        <v>54921.689999999995</v>
      </c>
      <c r="G15" s="61">
        <v>56554.964999999997</v>
      </c>
      <c r="H15" s="61">
        <v>48967.983999999997</v>
      </c>
      <c r="I15" s="61">
        <v>43125.308420000001</v>
      </c>
      <c r="J15" s="61">
        <v>42271.0651</v>
      </c>
      <c r="K15" s="61">
        <v>39304.995999999999</v>
      </c>
      <c r="L15" s="61">
        <v>35883.019</v>
      </c>
      <c r="M15" s="61">
        <v>34363.438000000002</v>
      </c>
      <c r="N15" s="61">
        <v>36902.760999999999</v>
      </c>
      <c r="O15" s="61">
        <v>36830.514999999999</v>
      </c>
      <c r="P15" s="61"/>
    </row>
    <row r="16" spans="2:16" ht="15.95" customHeight="1" x14ac:dyDescent="0.2">
      <c r="B16" s="100" t="s">
        <v>64</v>
      </c>
      <c r="C16" s="101" t="s">
        <v>62</v>
      </c>
      <c r="D16" s="62">
        <v>53921.22</v>
      </c>
      <c r="E16" s="62">
        <v>58609.220999999998</v>
      </c>
      <c r="F16" s="62">
        <v>57106.824000000001</v>
      </c>
      <c r="G16" s="62">
        <v>62966.618999999999</v>
      </c>
      <c r="H16" s="62">
        <v>57584.769</v>
      </c>
      <c r="I16" s="62">
        <v>54725.237999999998</v>
      </c>
      <c r="J16" s="62">
        <v>59792.726000000002</v>
      </c>
      <c r="K16" s="62">
        <v>52566.817000000003</v>
      </c>
      <c r="L16" s="62">
        <v>50558.228000000003</v>
      </c>
      <c r="M16" s="62">
        <v>52342.476999999999</v>
      </c>
      <c r="N16" s="62">
        <v>47066.525000000001</v>
      </c>
      <c r="O16" s="62">
        <v>50845.527000000002</v>
      </c>
      <c r="P16" s="62">
        <v>53047.137000000002</v>
      </c>
    </row>
    <row r="17" spans="2:16" ht="15.95" customHeight="1" x14ac:dyDescent="0.2">
      <c r="B17" s="102" t="s">
        <v>65</v>
      </c>
      <c r="C17" s="103" t="s">
        <v>62</v>
      </c>
      <c r="D17" s="63">
        <v>11222</v>
      </c>
      <c r="E17" s="63">
        <v>9507.991</v>
      </c>
      <c r="F17" s="63">
        <v>10681.386</v>
      </c>
      <c r="G17" s="63">
        <v>12976.824000000001</v>
      </c>
      <c r="H17" s="63">
        <v>12394.496999999999</v>
      </c>
      <c r="I17" s="63">
        <v>9326.4979999999996</v>
      </c>
      <c r="J17" s="63">
        <v>9439.4449999999997</v>
      </c>
      <c r="K17" s="63">
        <v>8350.3109999999997</v>
      </c>
      <c r="L17" s="63">
        <v>7295.0230000000001</v>
      </c>
      <c r="M17" s="63">
        <v>7722.5529999999999</v>
      </c>
      <c r="N17" s="63">
        <v>7736.0720000000001</v>
      </c>
      <c r="O17" s="63">
        <v>9079.7109999999993</v>
      </c>
      <c r="P17" s="63">
        <v>7645.5010000000002</v>
      </c>
    </row>
    <row r="18" spans="2:16" ht="6" customHeight="1" x14ac:dyDescent="0.2">
      <c r="B18" s="98"/>
      <c r="C18" s="93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</row>
    <row r="19" spans="2:16" ht="24" customHeight="1" x14ac:dyDescent="0.2">
      <c r="B19" s="104" t="s">
        <v>66</v>
      </c>
      <c r="C19" s="105" t="s">
        <v>67</v>
      </c>
      <c r="D19" s="66">
        <f t="shared" ref="D19:K19" si="12">(D17/D15)*100</f>
        <v>22.128561341221921</v>
      </c>
      <c r="E19" s="66">
        <f t="shared" si="12"/>
        <v>19.000132469496595</v>
      </c>
      <c r="F19" s="66">
        <f t="shared" si="12"/>
        <v>19.448392793448274</v>
      </c>
      <c r="G19" s="66">
        <f t="shared" si="12"/>
        <v>22.945507967337619</v>
      </c>
      <c r="H19" s="66">
        <f t="shared" si="12"/>
        <v>25.311430015170728</v>
      </c>
      <c r="I19" s="66">
        <f t="shared" si="12"/>
        <v>21.626507361219701</v>
      </c>
      <c r="J19" s="66">
        <f t="shared" si="12"/>
        <v>22.330747942284521</v>
      </c>
      <c r="K19" s="66">
        <f t="shared" si="12"/>
        <v>21.244909934604749</v>
      </c>
      <c r="L19" s="66">
        <f t="shared" ref="L19:M19" si="13">(L17/L15)*100</f>
        <v>20.330014595483174</v>
      </c>
      <c r="M19" s="66">
        <f t="shared" si="13"/>
        <v>22.473167556750287</v>
      </c>
      <c r="N19" s="66">
        <f t="shared" ref="N19:O19" si="14">(N17/N15)*100</f>
        <v>20.963396207671291</v>
      </c>
      <c r="O19" s="66">
        <f t="shared" si="14"/>
        <v>24.652685415884083</v>
      </c>
      <c r="P19" s="66"/>
    </row>
    <row r="20" spans="2:16" ht="24" customHeight="1" x14ac:dyDescent="0.2">
      <c r="B20" s="106" t="s">
        <v>68</v>
      </c>
      <c r="C20" s="107" t="s">
        <v>62</v>
      </c>
      <c r="D20" s="68">
        <f t="shared" ref="D20:K20" si="15">D15+D16-D17</f>
        <v>93411.96100000001</v>
      </c>
      <c r="E20" s="68">
        <f t="shared" si="15"/>
        <v>99142.938999999998</v>
      </c>
      <c r="F20" s="68">
        <f t="shared" si="15"/>
        <v>101347.128</v>
      </c>
      <c r="G20" s="68">
        <f t="shared" si="15"/>
        <v>106544.76000000001</v>
      </c>
      <c r="H20" s="68">
        <f t="shared" si="15"/>
        <v>94158.255999999994</v>
      </c>
      <c r="I20" s="68">
        <f t="shared" si="15"/>
        <v>88524.048420000006</v>
      </c>
      <c r="J20" s="68">
        <f t="shared" si="15"/>
        <v>92624.346099999995</v>
      </c>
      <c r="K20" s="68">
        <f t="shared" si="15"/>
        <v>83521.501999999993</v>
      </c>
      <c r="L20" s="68">
        <f t="shared" ref="L20:M20" si="16">L15+L16-L17</f>
        <v>79146.224000000002</v>
      </c>
      <c r="M20" s="68">
        <f t="shared" si="16"/>
        <v>78983.362000000008</v>
      </c>
      <c r="N20" s="68">
        <f t="shared" ref="N20:O20" si="17">N15+N16-N17</f>
        <v>76233.213999999993</v>
      </c>
      <c r="O20" s="68">
        <f t="shared" si="17"/>
        <v>78596.331000000006</v>
      </c>
      <c r="P20" s="68"/>
    </row>
    <row r="21" spans="2:16" ht="24" customHeight="1" x14ac:dyDescent="0.2">
      <c r="B21" s="104" t="s">
        <v>69</v>
      </c>
      <c r="C21" s="105" t="s">
        <v>67</v>
      </c>
      <c r="D21" s="66">
        <f t="shared" ref="D21:K21" si="18">(D15/D20)*100</f>
        <v>54.289344166535578</v>
      </c>
      <c r="E21" s="66">
        <f t="shared" si="18"/>
        <v>50.474304579572738</v>
      </c>
      <c r="F21" s="66">
        <f t="shared" si="18"/>
        <v>54.191658988106695</v>
      </c>
      <c r="G21" s="66">
        <f t="shared" si="18"/>
        <v>53.080944572027747</v>
      </c>
      <c r="H21" s="66">
        <f t="shared" si="18"/>
        <v>52.00604395221594</v>
      </c>
      <c r="I21" s="66">
        <f t="shared" si="18"/>
        <v>48.715924304990118</v>
      </c>
      <c r="J21" s="66">
        <f t="shared" si="18"/>
        <v>45.637099617807728</v>
      </c>
      <c r="K21" s="66">
        <f t="shared" si="18"/>
        <v>47.059733193016569</v>
      </c>
      <c r="L21" s="66">
        <f t="shared" ref="L21:M21" si="19">(L15/L20)*100</f>
        <v>45.337625961789406</v>
      </c>
      <c r="M21" s="66">
        <f t="shared" si="19"/>
        <v>43.507185728558881</v>
      </c>
      <c r="N21" s="66">
        <f t="shared" ref="N21:O21" si="20">(N15/N20)*100</f>
        <v>48.407720288429665</v>
      </c>
      <c r="O21" s="66">
        <f t="shared" si="20"/>
        <v>46.860348990081988</v>
      </c>
      <c r="P21" s="66"/>
    </row>
    <row r="22" spans="2:16" ht="27.95" customHeight="1" x14ac:dyDescent="0.2">
      <c r="B22" s="108" t="s">
        <v>70</v>
      </c>
      <c r="C22" s="109" t="s">
        <v>67</v>
      </c>
      <c r="D22" s="70">
        <f t="shared" ref="D22:K22" si="21">(D15-D17)/D20*100</f>
        <v>42.275893340896673</v>
      </c>
      <c r="E22" s="70">
        <f t="shared" si="21"/>
        <v>40.884119846396729</v>
      </c>
      <c r="F22" s="70">
        <f t="shared" si="21"/>
        <v>43.652252286813692</v>
      </c>
      <c r="G22" s="70">
        <f t="shared" si="21"/>
        <v>40.901252206115061</v>
      </c>
      <c r="H22" s="70">
        <f t="shared" si="21"/>
        <v>38.842570533591868</v>
      </c>
      <c r="I22" s="70">
        <f t="shared" si="21"/>
        <v>38.180371349085213</v>
      </c>
      <c r="J22" s="70">
        <f t="shared" si="21"/>
        <v>35.44599393398579</v>
      </c>
      <c r="K22" s="70">
        <f t="shared" si="21"/>
        <v>37.061935260694909</v>
      </c>
      <c r="L22" s="70">
        <f t="shared" ref="L22:M22" si="22">(L15-L17)/L20*100</f>
        <v>36.120479986512052</v>
      </c>
      <c r="M22" s="70">
        <f t="shared" si="22"/>
        <v>33.729742980553297</v>
      </c>
      <c r="N22" s="70">
        <f t="shared" ref="N22:O22" si="23">(N15-N17)/N20*100</f>
        <v>38.259818089264876</v>
      </c>
      <c r="O22" s="70">
        <f t="shared" si="23"/>
        <v>35.308014568771661</v>
      </c>
      <c r="P22" s="70"/>
    </row>
    <row r="23" spans="2:16" x14ac:dyDescent="0.2">
      <c r="B23" s="72" t="s">
        <v>71</v>
      </c>
    </row>
    <row r="24" spans="2:16" x14ac:dyDescent="0.2">
      <c r="B24" s="72" t="s">
        <v>72</v>
      </c>
      <c r="P24" s="13"/>
    </row>
    <row r="25" spans="2:16" x14ac:dyDescent="0.2">
      <c r="B25" s="72" t="s">
        <v>73</v>
      </c>
      <c r="O25" s="23" t="s">
        <v>9</v>
      </c>
    </row>
    <row r="26" spans="2:16" x14ac:dyDescent="0.2">
      <c r="B26" s="72" t="s">
        <v>74</v>
      </c>
    </row>
    <row r="27" spans="2:16" x14ac:dyDescent="0.2">
      <c r="B27" s="72" t="s">
        <v>75</v>
      </c>
    </row>
    <row r="28" spans="2:16" x14ac:dyDescent="0.2">
      <c r="B28"/>
      <c r="C28"/>
      <c r="D28"/>
      <c r="E28"/>
      <c r="F28"/>
      <c r="G28"/>
      <c r="H28"/>
      <c r="I28"/>
      <c r="J28"/>
    </row>
    <row r="29" spans="2:16" x14ac:dyDescent="0.2">
      <c r="B29"/>
      <c r="C29"/>
      <c r="D29"/>
      <c r="E29"/>
      <c r="F29"/>
      <c r="G29"/>
      <c r="H29"/>
      <c r="I29"/>
      <c r="J29"/>
    </row>
    <row r="30" spans="2:16" x14ac:dyDescent="0.2">
      <c r="B30"/>
      <c r="C30"/>
      <c r="D30"/>
      <c r="E30"/>
      <c r="F30"/>
      <c r="G30"/>
      <c r="H30"/>
      <c r="I30"/>
      <c r="J30"/>
    </row>
    <row r="31" spans="2:16" x14ac:dyDescent="0.2">
      <c r="C31" s="73"/>
    </row>
    <row r="32" spans="2:16" x14ac:dyDescent="0.2">
      <c r="C32" s="73"/>
    </row>
    <row r="33" spans="3:3" x14ac:dyDescent="0.2">
      <c r="C33" s="73"/>
    </row>
    <row r="34" spans="3:3" x14ac:dyDescent="0.2">
      <c r="C34" s="73"/>
    </row>
    <row r="35" spans="3:3" x14ac:dyDescent="0.2">
      <c r="C35" s="73"/>
    </row>
    <row r="36" spans="3:3" x14ac:dyDescent="0.2">
      <c r="C36" s="73"/>
    </row>
    <row r="37" spans="3:3" x14ac:dyDescent="0.2">
      <c r="C37" s="73"/>
    </row>
    <row r="52" spans="12:12" x14ac:dyDescent="0.2">
      <c r="L52" s="23"/>
    </row>
  </sheetData>
  <hyperlinks>
    <hyperlink ref="O25" location="ÍNDICE!A1" display="Voltar ao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9</vt:i4>
      </vt:variant>
      <vt:variant>
        <vt:lpstr>Intervalos com nome</vt:lpstr>
      </vt:variant>
      <vt:variant>
        <vt:i4>3</vt:i4>
      </vt:variant>
    </vt:vector>
  </HeadingPairs>
  <TitlesOfParts>
    <vt:vector size="12" baseType="lpstr">
      <vt:lpstr>ÍNDICE</vt:lpstr>
      <vt:lpstr>1</vt:lpstr>
      <vt:lpstr>2</vt:lpstr>
      <vt:lpstr>3</vt:lpstr>
      <vt:lpstr>4</vt:lpstr>
      <vt:lpstr>5</vt:lpstr>
      <vt:lpstr>6</vt:lpstr>
      <vt:lpstr>7</vt:lpstr>
      <vt:lpstr>8</vt:lpstr>
      <vt:lpstr>'1'!Área_de_Impressão</vt:lpstr>
      <vt:lpstr>'2'!Área_de_Impressão</vt:lpstr>
      <vt:lpstr>'4'!Área_de_Impressão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Dias</dc:creator>
  <cp:lastModifiedBy>Ana Dias</cp:lastModifiedBy>
  <cp:lastPrinted>2019-11-13T17:17:22Z</cp:lastPrinted>
  <dcterms:created xsi:type="dcterms:W3CDTF">2011-10-20T09:12:20Z</dcterms:created>
  <dcterms:modified xsi:type="dcterms:W3CDTF">2023-12-05T10:31:25Z</dcterms:modified>
</cp:coreProperties>
</file>